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jkmailsp-my.sharepoint.com/personal/shubhangi_jkmail_com/Documents/Desktop/AI agentic solution/JKMF_ONBOARDING_DOC/"/>
    </mc:Choice>
  </mc:AlternateContent>
  <xr:revisionPtr revIDLastSave="6" documentId="13_ncr:20001_{03AFB4D2-CDEB-4AC0-A47B-2B0EF9233E4C}" xr6:coauthVersionLast="47" xr6:coauthVersionMax="47" xr10:uidLastSave="{A44636C8-4F1F-4BCD-ACEF-E55DCAEC8362}"/>
  <bookViews>
    <workbookView xWindow="-110" yWindow="-110" windowWidth="19420" windowHeight="11500" xr2:uid="{00000000-000D-0000-FFFF-FFFF00000000}"/>
  </bookViews>
  <sheets>
    <sheet name="JKMF Mastersheet" sheetId="2" r:id="rId1"/>
  </sheets>
  <definedNames>
    <definedName name="Z_0C8375B8_D1F2_4CAD_AB86_F32961890A4E_.wvu.FilterData" localSheetId="0" hidden="1">'JKMF Mastersheet'!$A$1:$AT$254</definedName>
    <definedName name="Z_18902766_D5D5_4B3B_9CCC_64B0706A6EB9_.wvu.FilterData" localSheetId="0" hidden="1">'JKMF Mastersheet'!$A$1:$BE$255</definedName>
    <definedName name="Z_255CE020_E02E_4420_8067_595BB5022B04_.wvu.FilterData" localSheetId="0" hidden="1">'JKMF Mastersheet'!$A$1:$BE$255</definedName>
    <definedName name="Z_26D44EAF_081B_4130_BA1B_20B2F6E3BC40_.wvu.FilterData" localSheetId="0" hidden="1">'JKMF Mastersheet'!$A$1:$BE$256</definedName>
    <definedName name="Z_32F3FA6D_CF13_4D19_9AB0_5326382A9D1A_.wvu.FilterData" localSheetId="0" hidden="1">'JKMF Mastersheet'!$A$1:$BE$255</definedName>
    <definedName name="Z_38B0E643_7A47_4007_B0D7_501DA4346B9E_.wvu.FilterData" localSheetId="0" hidden="1">'JKMF Mastersheet'!$A$1:$BE$255</definedName>
    <definedName name="Z_512E8E9A_46E8_4AC1_B70A_0C605E474B01_.wvu.FilterData" localSheetId="0" hidden="1">'JKMF Mastersheet'!$A$1:$BE$255</definedName>
    <definedName name="Z_55CFC109_BA1D_4043_957A_ED519A1A0BD1_.wvu.FilterData" localSheetId="0" hidden="1">'JKMF Mastersheet'!$A$1:$BE$256</definedName>
    <definedName name="Z_8524D751_A69B_4F45_B4FF_9EA27F2F1F00_.wvu.FilterData" localSheetId="0" hidden="1">'JKMF Mastersheet'!$A$1:$BE$255</definedName>
    <definedName name="Z_A2D7F66C_322B_4BAB_B622_D155C0E21102_.wvu.FilterData" localSheetId="0" hidden="1">'JKMF Mastersheet'!$A$1:$BE$255</definedName>
    <definedName name="Z_B30DB8F9_F8A0_4609_9414_072D70376D7B_.wvu.FilterData" localSheetId="0" hidden="1">'JKMF Mastersheet'!$A$1:$BE$255</definedName>
    <definedName name="Z_DB6ACDA0_E3DA_4F6A_BF11_54641C9F6A22_.wvu.FilterData" localSheetId="0" hidden="1">'JKMF Mastersheet'!$A$1:$BE$255</definedName>
    <definedName name="Z_E1689115_697B_4852_A23B_8997862E3FE7_.wvu.FilterData" localSheetId="0" hidden="1">'JKMF Mastersheet'!$A$1:$BE$255</definedName>
    <definedName name="Z_EFF3D839_8368_4FE3_8AA7_0F6174BDA853_.wvu.FilterData" localSheetId="0" hidden="1">'JKMF Mastersheet'!$A$1:$BE$255</definedName>
  </definedNames>
  <calcPr calcId="191029" refMode="R1C1"/>
  <customWorkbookViews>
    <customWorkbookView name="Filter 164" guid="{FCD1E034-D1A2-4A96-9A95-39C916ADAD7F}" maximized="1" windowWidth="0" windowHeight="0" activeSheetId="0"/>
    <customWorkbookView name="Filter 285" guid="{620B0DD3-07CA-4E21-96AA-CDBE8483EAB9}" maximized="1" windowWidth="0" windowHeight="0" activeSheetId="0"/>
    <customWorkbookView name="Filter 163" guid="{37859B5F-02BA-4599-994A-A897AA72920C}" maximized="1" windowWidth="0" windowHeight="0" activeSheetId="0"/>
    <customWorkbookView name="Filter 284" guid="{6BC76B56-B18B-4800-BA30-A6949D35C6C4}" maximized="1" windowWidth="0" windowHeight="0" activeSheetId="0"/>
    <customWorkbookView name="Filter 162" guid="{B2F044DF-CA28-4E26-B933-A4CB359B778C}" maximized="1" windowWidth="0" windowHeight="0" activeSheetId="0"/>
    <customWorkbookView name="Filter 283" guid="{A866118C-BA46-4ABA-8A67-D3E3EB9CE5E0}" maximized="1" windowWidth="0" windowHeight="0" activeSheetId="0"/>
    <customWorkbookView name="Filter 161" guid="{4EF0CBED-C2A4-43A5-87F1-514B2B35F346}" maximized="1" windowWidth="0" windowHeight="0" activeSheetId="0"/>
    <customWorkbookView name="Filter 282" guid="{459087EB-9B9A-4DB9-9A35-D44EA33E753F}" maximized="1" windowWidth="0" windowHeight="0" activeSheetId="0"/>
    <customWorkbookView name="Filter 281" guid="{98EECEAD-620D-4962-A6DE-39C9F1D640FE}" maximized="1" windowWidth="0" windowHeight="0" activeSheetId="0"/>
    <customWorkbookView name="Filter 160" guid="{7082E78F-3572-4E37-B126-667429FEE6F5}" maximized="1" windowWidth="0" windowHeight="0" activeSheetId="0"/>
    <customWorkbookView name="Filter 280" guid="{F8EF1E50-D673-451E-A329-6CBF86B3BE5B}" maximized="1" windowWidth="0" windowHeight="0" activeSheetId="0"/>
    <customWorkbookView name="Filter 169" guid="{558FDB4C-EB18-40B0-86BB-F0FABFD0572D}" maximized="1" windowWidth="0" windowHeight="0" activeSheetId="0"/>
    <customWorkbookView name="Filter 289" guid="{59221BDB-526A-4897-AC58-1768CEAF656B}" maximized="1" windowWidth="0" windowHeight="0" activeSheetId="0"/>
    <customWorkbookView name="Filter 168" guid="{A4B1D185-4775-4CF0-A69B-4FB907A1ECAD}" maximized="1" windowWidth="0" windowHeight="0" activeSheetId="0"/>
    <customWorkbookView name="Filter 288" guid="{B74909D1-ECBB-4934-9766-0F349C6049E7}" maximized="1" windowWidth="0" windowHeight="0" activeSheetId="0"/>
    <customWorkbookView name="Filter 167" guid="{D1FD5468-671C-4BC4-B496-7529AC8312D4}" maximized="1" windowWidth="0" windowHeight="0" activeSheetId="0"/>
    <customWorkbookView name="Filter 166" guid="{5B0682AF-7B76-4B40-9BAC-C72587A88CC5}" maximized="1" windowWidth="0" windowHeight="0" activeSheetId="0"/>
    <customWorkbookView name="Filter 287" guid="{8D4786A1-3DE2-4515-A3C2-B81E9F9B3B72}" maximized="1" windowWidth="0" windowHeight="0" activeSheetId="0"/>
    <customWorkbookView name="Filter 286" guid="{C9EA20BE-50E4-4C0B-88FC-319691B31640}" maximized="1" windowWidth="0" windowHeight="0" activeSheetId="0"/>
    <customWorkbookView name="Filter 165" guid="{7D2C5F1F-BE71-4420-8A06-C7746FDC684C}" maximized="1" windowWidth="0" windowHeight="0" activeSheetId="0"/>
    <customWorkbookView name="Filter 274" guid="{2DDC7A8F-6795-4F39-8859-DEE8A6D9520B}" maximized="1" windowWidth="0" windowHeight="0" activeSheetId="0"/>
    <customWorkbookView name="Filter 153" guid="{F82A2100-50DD-48E5-852E-508681C58FF9}" maximized="1" windowWidth="0" windowHeight="0" activeSheetId="0"/>
    <customWorkbookView name="Filter 152" guid="{FDC362C1-C7C4-4365-9FF3-6755B4617861}" maximized="1" windowWidth="0" windowHeight="0" activeSheetId="0"/>
    <customWorkbookView name="Filter 273" guid="{66D28661-4338-4646-9354-004818A48403}" maximized="1" windowWidth="0" windowHeight="0" activeSheetId="0"/>
    <customWorkbookView name="Filter 151" guid="{FF51F5C7-143C-40CE-B27B-22DDDC3733C3}" maximized="1" windowWidth="0" windowHeight="0" activeSheetId="0"/>
    <customWorkbookView name="Filter 272" guid="{DAF84F50-8366-4789-A15A-A5F87C3A48DD}" maximized="1" windowWidth="0" windowHeight="0" activeSheetId="0"/>
    <customWorkbookView name="Filter 271" guid="{6461F18B-743E-48F3-9997-2CF314934C4B}" maximized="1" windowWidth="0" windowHeight="0" activeSheetId="0"/>
    <customWorkbookView name="Filter 150" guid="{51D5DB41-95D9-4D5F-A9D2-FE19EE1CDB18}" maximized="1" windowWidth="0" windowHeight="0" activeSheetId="0"/>
    <customWorkbookView name="Filter 270" guid="{FB9473D9-CE25-40DE-8183-8A2AF5E1BDE6}" maximized="1" windowWidth="0" windowHeight="0" activeSheetId="0"/>
    <customWorkbookView name="Filter 159" guid="{3AD67977-2B27-4265-9498-9B5923108FCA}" maximized="1" windowWidth="0" windowHeight="0" activeSheetId="0"/>
    <customWorkbookView name="Filter 279" guid="{A2C19EA8-9D82-4295-9686-F1D161827DE0}" maximized="1" windowWidth="0" windowHeight="0" activeSheetId="0"/>
    <customWorkbookView name="Filter 158" guid="{8295C35F-932E-4F68-B26B-E2BB8261B218}" maximized="1" windowWidth="0" windowHeight="0" activeSheetId="0"/>
    <customWorkbookView name="Filter 157" guid="{EB1232E4-E14D-4885-ABB3-249F6A44188F}" maximized="1" windowWidth="0" windowHeight="0" activeSheetId="0"/>
    <customWorkbookView name="Filter 278" guid="{FE490C81-E12B-4F90-BE22-628604137A03}" maximized="1" windowWidth="0" windowHeight="0" activeSheetId="0"/>
    <customWorkbookView name="Filter 277" guid="{59EC4495-71A4-4025-99A7-69677F879F69}" maximized="1" windowWidth="0" windowHeight="0" activeSheetId="0"/>
    <customWorkbookView name="Filter 156" guid="{01997EE2-5C85-4501-B124-6EDACDDE7F90}" maximized="1" windowWidth="0" windowHeight="0" activeSheetId="0"/>
    <customWorkbookView name="Filter 276" guid="{E303CE91-55DE-4EFC-86EE-A6036D8B2F9F}" maximized="1" windowWidth="0" windowHeight="0" activeSheetId="0"/>
    <customWorkbookView name="Filter 155" guid="{DC709D8D-BE24-4FFE-9C31-5539D8C5D5B5}" maximized="1" windowWidth="0" windowHeight="0" activeSheetId="0"/>
    <customWorkbookView name="Filter 275" guid="{4BABBB02-42DC-44B4-B598-639D30E9BC8C}" maximized="1" windowWidth="0" windowHeight="0" activeSheetId="0"/>
    <customWorkbookView name="Filter 154" guid="{DA2A97BF-6F38-49D4-A1BD-963E8FBC6285}" maximized="1" windowWidth="0" windowHeight="0" activeSheetId="0"/>
    <customWorkbookView name="Filter 99" guid="{668FF024-6550-4E28-9D87-73B1CB457F89}" maximized="1" windowWidth="0" windowHeight="0" activeSheetId="0"/>
    <customWorkbookView name="Filter 186" guid="{B9E6A325-972E-472A-8969-EB533E500034}" maximized="1" windowWidth="0" windowHeight="0" activeSheetId="0"/>
    <customWorkbookView name="Filter 185" guid="{9530FEF2-6CC5-4F26-A2AA-42898F8E17B1}" maximized="1" windowWidth="0" windowHeight="0" activeSheetId="0"/>
    <customWorkbookView name="Filter 184" guid="{4E924121-A2D1-4234-ADB0-16B4105A2629}" maximized="1" windowWidth="0" windowHeight="0" activeSheetId="0"/>
    <customWorkbookView name="Filter 183" guid="{B7A5B63D-37CF-4464-8EA7-CECDEA8A7B3F}" maximized="1" windowWidth="0" windowHeight="0" activeSheetId="0"/>
    <customWorkbookView name="Filter 182" guid="{E89B8042-1E09-4D58-BCFB-C1C8E45026A7}" maximized="1" windowWidth="0" windowHeight="0" activeSheetId="0"/>
    <customWorkbookView name="Filter 181" guid="{80159490-2ECA-4B24-8D8F-173B4088B58A}" maximized="1" windowWidth="0" windowHeight="0" activeSheetId="0"/>
    <customWorkbookView name="Filter 180" guid="{3E03CB7D-A453-4A41-B55B-BA3741A88443}" maximized="1" windowWidth="0" windowHeight="0" activeSheetId="0"/>
    <customWorkbookView name="Filter 91" guid="{0587544B-169A-47D8-90ED-1605B2F64BC1}" maximized="1" windowWidth="0" windowHeight="0" activeSheetId="0"/>
    <customWorkbookView name="Filter 92" guid="{34B74D87-6C0E-4C0C-BE2F-7F3B526FCA69}" maximized="1" windowWidth="0" windowHeight="0" activeSheetId="0"/>
    <customWorkbookView name="Filter 93" guid="{709EA644-7DAC-4D94-960F-18BA3524DCA1}" maximized="1" windowWidth="0" windowHeight="0" activeSheetId="0"/>
    <customWorkbookView name="Filter 94" guid="{3DCA1BA4-31B3-4ACC-8742-2F8699B5134F}" maximized="1" windowWidth="0" windowHeight="0" activeSheetId="0"/>
    <customWorkbookView name="Filter 95" guid="{A3C97CC7-3F22-4BA1-B0F6-A58592DA7253}" maximized="1" windowWidth="0" windowHeight="0" activeSheetId="0"/>
    <customWorkbookView name="Filter 189" guid="{72A1670E-C7C4-4771-9C82-785EC6D79F29}" maximized="1" windowWidth="0" windowHeight="0" activeSheetId="0"/>
    <customWorkbookView name="Filter 96" guid="{703ECAAF-0D8D-4E62-8EE5-20EF42128BDF}" maximized="1" windowWidth="0" windowHeight="0" activeSheetId="0"/>
    <customWorkbookView name="Filter 188" guid="{8F938B2B-8D28-47E3-9835-751699AB72AD}" maximized="1" windowWidth="0" windowHeight="0" activeSheetId="0"/>
    <customWorkbookView name="Filter 97" guid="{BA01035B-F114-4E92-935A-B84567D63082}" maximized="1" windowWidth="0" windowHeight="0" activeSheetId="0"/>
    <customWorkbookView name="Filter 187" guid="{7BC08096-F1B2-451F-9CD3-C6366F16B446}" maximized="1" windowWidth="0" windowHeight="0" activeSheetId="0"/>
    <customWorkbookView name="Filter 98" guid="{0EC9DA06-94CD-4391-A625-32E8ACDEA092}" maximized="1" windowWidth="0" windowHeight="0" activeSheetId="0"/>
    <customWorkbookView name="Filter 296" guid="{12EB20CE-300B-4FAE-BC82-39517F46F251}" maximized="1" windowWidth="0" windowHeight="0" activeSheetId="0"/>
    <customWorkbookView name="Filter 175" guid="{03A588A1-F0B4-4298-99E0-305B2B4879EC}" maximized="1" windowWidth="0" windowHeight="0" activeSheetId="0"/>
    <customWorkbookView name="Filter 88" guid="{8A548413-16B0-4846-82C8-E7457DAEBC09}" maximized="1" windowWidth="0" windowHeight="0" activeSheetId="0"/>
    <customWorkbookView name="Filter 174" guid="{583A598C-4D99-40F7-BACE-8866F99F4B3B}" maximized="1" windowWidth="0" windowHeight="0" activeSheetId="0"/>
    <customWorkbookView name="Filter 295" guid="{98BCA740-90E7-4D3C-B9CE-473CB2585321}" maximized="1" windowWidth="0" windowHeight="0" activeSheetId="0"/>
    <customWorkbookView name="Filter 89" guid="{784E8E95-67C2-4DDD-A598-43B7FE5CFC49}" maximized="1" windowWidth="0" windowHeight="0" activeSheetId="0"/>
    <customWorkbookView name="Filter 294" guid="{5EF327CF-E5D8-4ADA-AFA6-D6087F2D78AC}" maximized="1" windowWidth="0" windowHeight="0" activeSheetId="0"/>
    <customWorkbookView name="Filter 173" guid="{7263E1B0-99DB-4BA5-A39A-B5BC92537312}" maximized="1" windowWidth="0" windowHeight="0" activeSheetId="0"/>
    <customWorkbookView name="Filter 172" guid="{356DD634-2A6E-49D5-876A-353E10950ECC}" maximized="1" windowWidth="0" windowHeight="0" activeSheetId="0"/>
    <customWorkbookView name="Filter 293" guid="{7F87F304-7F60-4EB0-862E-5D70F6B948E1}" maximized="1" windowWidth="0" windowHeight="0" activeSheetId="0"/>
    <customWorkbookView name="Filter 171" guid="{14814EE6-F53A-4C7C-A9A9-29120D294232}" maximized="1" windowWidth="0" windowHeight="0" activeSheetId="0"/>
    <customWorkbookView name="Filter 292" guid="{79109740-D982-4B3D-A704-7B29FE14CBA5}" maximized="1" windowWidth="0" windowHeight="0" activeSheetId="0"/>
    <customWorkbookView name="Filter 291" guid="{9A4664D6-2D57-4BD5-AE3D-533F016C5FD8}" maximized="1" windowWidth="0" windowHeight="0" activeSheetId="0"/>
    <customWorkbookView name="Filter 170" guid="{F1ADEB59-D584-4378-BEF7-158E85E71E54}" maximized="1" windowWidth="0" windowHeight="0" activeSheetId="0"/>
    <customWorkbookView name="Filter 290" guid="{B3EA2819-6E30-48EB-9015-97318800FB93}" maximized="1" windowWidth="0" windowHeight="0" activeSheetId="0"/>
    <customWorkbookView name="Filter 80" guid="{5BA009FE-744A-4299-ABED-273B6677E885}" maximized="1" windowWidth="0" windowHeight="0" activeSheetId="0"/>
    <customWorkbookView name="Filter 81" guid="{27E31806-9FF1-41A8-9B3D-C48185039F39}" maximized="1" windowWidth="0" windowHeight="0" activeSheetId="0"/>
    <customWorkbookView name="Filter 82" guid="{CAA77CB7-96D9-4CA9-BC53-8BE7D74A85EC}" maximized="1" windowWidth="0" windowHeight="0" activeSheetId="0"/>
    <customWorkbookView name="Filter 83" guid="{F55AFDEF-9342-4F65-88C2-2B02A89E4800}" maximized="1" windowWidth="0" windowHeight="0" activeSheetId="0"/>
    <customWorkbookView name="Filter 179" guid="{87966F22-6123-4A0C-A458-48E93867E0D6}" maximized="1" windowWidth="0" windowHeight="0" activeSheetId="0"/>
    <customWorkbookView name="Filter 84" guid="{FBC8BC6D-EED2-4D97-B99C-EE5A44EF2C15}" maximized="1" windowWidth="0" windowHeight="0" activeSheetId="0"/>
    <customWorkbookView name="Filter 85" guid="{15B832A4-BE95-4B25-875D-DF9A91267DEC}" maximized="1" windowWidth="0" windowHeight="0" activeSheetId="0"/>
    <customWorkbookView name="Filter 299" guid="{926766AF-B1E3-4669-9637-55C5F7B714A3}" maximized="1" windowWidth="0" windowHeight="0" activeSheetId="0"/>
    <customWorkbookView name="Filter 178" guid="{90C27AD0-8319-4F36-A758-2FEE7750E259}" maximized="1" windowWidth="0" windowHeight="0" activeSheetId="0"/>
    <customWorkbookView name="Filter 298" guid="{1F2D1176-07CD-41E8-A6F2-4ED837F9A60E}" maximized="1" windowWidth="0" windowHeight="0" activeSheetId="0"/>
    <customWorkbookView name="Filter 86" guid="{802FBEC9-D1BB-4815-949A-505C6153F32C}" maximized="1" windowWidth="0" windowHeight="0" activeSheetId="0"/>
    <customWorkbookView name="Filter 177" guid="{094052C9-42C8-4098-B3BB-8EE97E51F5E8}" maximized="1" windowWidth="0" windowHeight="0" activeSheetId="0"/>
    <customWorkbookView name="Filter 176" guid="{9A9571A1-8F65-4525-AAAF-0FD51B4CD8B3}" maximized="1" windowWidth="0" windowHeight="0" activeSheetId="0"/>
    <customWorkbookView name="Filter 87" guid="{94A352E4-C2A0-4595-B077-046A9FA1A452}" maximized="1" windowWidth="0" windowHeight="0" activeSheetId="0"/>
    <customWorkbookView name="Filter 297" guid="{E802B773-C151-4273-B97B-736D53DC8FAB}" maximized="1" windowWidth="0" windowHeight="0" activeSheetId="0"/>
    <customWorkbookView name="Filter 90" guid="{EE4DF84A-D079-48A2-A48E-94A9B460BCB2}" maximized="1" windowWidth="0" windowHeight="0" activeSheetId="0"/>
    <customWorkbookView name="Filter 77" guid="{6F7A575D-3203-4C0E-A80E-91D858BE913F}" maximized="1" windowWidth="0" windowHeight="0" activeSheetId="0"/>
    <customWorkbookView name="Filter 78" guid="{13CE1B8E-433F-42A7-84D9-90F18E860890}" maximized="1" windowWidth="0" windowHeight="0" activeSheetId="0"/>
    <customWorkbookView name="Filter 79" guid="{44A30795-92EA-4392-92AC-25922BAAAD3E}" maximized="1" windowWidth="0" windowHeight="0" activeSheetId="0"/>
    <customWorkbookView name="Filter 70" guid="{3E300CED-A66F-407A-8078-690DE67B773E}" maximized="1" windowWidth="0" windowHeight="0" activeSheetId="0"/>
    <customWorkbookView name="Filter 71" guid="{B2C1243D-F541-4931-AB0E-D5A1EAD12563}" maximized="1" windowWidth="0" windowHeight="0" activeSheetId="0"/>
    <customWorkbookView name="Filter 72" guid="{6DAD5D8D-5895-499D-B33A-9850850E14EE}" maximized="1" windowWidth="0" windowHeight="0" activeSheetId="0"/>
    <customWorkbookView name="Filter 73" guid="{914DA088-592C-488F-8702-10A2E9A536FD}" maximized="1" windowWidth="0" windowHeight="0" activeSheetId="0"/>
    <customWorkbookView name="Filter 74" guid="{CCD46860-2B4D-4EF7-8D4C-D98E20AA9155}" maximized="1" windowWidth="0" windowHeight="0" activeSheetId="0"/>
    <customWorkbookView name="Filter 75" guid="{AEF5CDE1-0577-48D4-837E-88AF4F623630}" maximized="1" windowWidth="0" windowHeight="0" activeSheetId="0"/>
    <customWorkbookView name="Filter 76" guid="{6EC3C2D3-9AA2-4E7E-9E5D-E523F9A58C47}" maximized="1" windowWidth="0" windowHeight="0" activeSheetId="0"/>
    <customWorkbookView name="Filter 66" guid="{AAA53D34-CB6E-4E43-8967-30381617821C}" maximized="1" windowWidth="0" windowHeight="0" activeSheetId="0"/>
    <customWorkbookView name="Filter 197" guid="{9FA6A852-4D9E-4A21-B115-46D5DAFAA1BE}" maximized="1" windowWidth="0" windowHeight="0" activeSheetId="0"/>
    <customWorkbookView name="Filter 196" guid="{09276FF8-F077-4A7B-8127-18AFEE1985D5}" maximized="1" windowWidth="0" windowHeight="0" activeSheetId="0"/>
    <customWorkbookView name="Filter 67" guid="{FF22A9C0-1352-4517-9F98-1ACCD2B56078}" maximized="1" windowWidth="0" windowHeight="0" activeSheetId="0"/>
    <customWorkbookView name="Filter 195" guid="{ADC33939-9A16-46FD-9D37-83B0BA436BC9}" maximized="1" windowWidth="0" windowHeight="0" activeSheetId="0"/>
    <customWorkbookView name="Filter 68" guid="{D9CA68A2-4C23-476A-A3DF-A56AB46901DF}" maximized="1" windowWidth="0" windowHeight="0" activeSheetId="0"/>
    <customWorkbookView name="Filter 69" guid="{74A166FC-8BFF-439F-A477-F9288A3076CC}" maximized="1" windowWidth="0" windowHeight="0" activeSheetId="0"/>
    <customWorkbookView name="Filter 194" guid="{51C8BF00-24D0-437A-8983-2700FA485F34}" maximized="1" windowWidth="0" windowHeight="0" activeSheetId="0"/>
    <customWorkbookView name="Filter 193" guid="{3737A48B-2118-4CCF-A949-7813B6C5342C}" maximized="1" windowWidth="0" windowHeight="0" activeSheetId="0"/>
    <customWorkbookView name="Filter 192" guid="{6F4A2C57-3678-481A-BE38-FCDB9FB47E30}" maximized="1" windowWidth="0" windowHeight="0" activeSheetId="0"/>
    <customWorkbookView name="Filter 191" guid="{C3755F23-D006-42AA-A7C5-157B2D09C2A6}" maximized="1" windowWidth="0" windowHeight="0" activeSheetId="0"/>
    <customWorkbookView name="Filter 190" guid="{5F35F7E1-2C6A-4EEB-AE41-33D6838DCC3E}" maximized="1" windowWidth="0" windowHeight="0" activeSheetId="0"/>
    <customWorkbookView name="Filter 60" guid="{C9C1E402-AE46-4E91-85D6-AE7AE0F462A2}" maximized="1" windowWidth="0" windowHeight="0" activeSheetId="0"/>
    <customWorkbookView name="Filter 61" guid="{15F4DA91-F000-4603-98A9-04BF5DFB7C09}" maximized="1" windowWidth="0" windowHeight="0" activeSheetId="0"/>
    <customWorkbookView name="Filter 62" guid="{B4F1C643-868E-4413-9FF6-2ADD924A3533}" maximized="1" windowWidth="0" windowHeight="0" activeSheetId="0"/>
    <customWorkbookView name="Filter 63" guid="{A4DC9C4F-2A72-403E-9D12-E1DB080A59B4}" maximized="1" windowWidth="0" windowHeight="0" activeSheetId="0"/>
    <customWorkbookView name="Filter 199" guid="{3FDF5A72-74A2-4B73-81EF-ACFBCF32D355}" maximized="1" windowWidth="0" windowHeight="0" activeSheetId="0"/>
    <customWorkbookView name="Filter 64" guid="{35256CED-BEE1-4DEB-9DD3-BF5B4BB299FF}" maximized="1" windowWidth="0" windowHeight="0" activeSheetId="0"/>
    <customWorkbookView name="Filter 65" guid="{EAF7F63A-8411-42A7-85EB-0C78A570EDC7}" maximized="1" windowWidth="0" windowHeight="0" activeSheetId="0"/>
    <customWorkbookView name="Filter 198" guid="{3DE83AA2-2708-4F6F-B1B0-14659AC9D9F3}" maximized="1" windowWidth="0" windowHeight="0" activeSheetId="0"/>
    <customWorkbookView name="Filter 55" guid="{E650E0BA-6499-4548-8646-2431C6AD839D}" maximized="1" windowWidth="0" windowHeight="0" activeSheetId="0"/>
    <customWorkbookView name="Filter 56" guid="{5224C4B4-3B3F-4D9F-9BFE-8A27F0C2FC90}" maximized="1" windowWidth="0" windowHeight="0" activeSheetId="0"/>
    <customWorkbookView name="Filter 57" guid="{E2E4F184-7D46-4D02-923A-29524F248F78}" maximized="1" windowWidth="0" windowHeight="0" activeSheetId="0"/>
    <customWorkbookView name="Filter 58" guid="{B7F0EF8A-2862-4A41-8797-E7CF1A3AA2D2}" maximized="1" windowWidth="0" windowHeight="0" activeSheetId="0"/>
    <customWorkbookView name="Filter 59" guid="{0A903711-4F41-4452-BA61-CFB8EAD0CFC5}" maximized="1" windowWidth="0" windowHeight="0" activeSheetId="0"/>
    <customWorkbookView name="Filter 304" guid="{E91063ED-A1E0-4676-AD30-71AE3108F31A}" maximized="1" windowWidth="0" windowHeight="0" activeSheetId="0"/>
    <customWorkbookView name="Filter 303" guid="{20E8CF31-F4A2-46A6-971A-59A76C3E6C01}" maximized="1" windowWidth="0" windowHeight="0" activeSheetId="0"/>
    <customWorkbookView name="Filter 302" guid="{71CFCF4C-D6E9-44B3-9FA4-12008A7529EC}" maximized="1" windowWidth="0" windowHeight="0" activeSheetId="0"/>
    <customWorkbookView name="Filter 301" guid="{905B5BB3-65BE-4B39-ABCD-FFD1F0AE5969}" maximized="1" windowWidth="0" windowHeight="0" activeSheetId="0"/>
    <customWorkbookView name="Filter 50" guid="{9AA630FE-DFB9-4958-95E7-6A4C1D215535}" maximized="1" windowWidth="0" windowHeight="0" activeSheetId="0"/>
    <customWorkbookView name="Filter 51" guid="{E4946D49-8386-4365-BDF3-761E6F0E84DD}" maximized="1" windowWidth="0" windowHeight="0" activeSheetId="0"/>
    <customWorkbookView name="Filter 300" guid="{F0A4B6A5-D268-4A01-8F11-A75E5C545538}" maximized="1" windowWidth="0" windowHeight="0" activeSheetId="0"/>
    <customWorkbookView name="Filter 52" guid="{21AE0126-E767-40D9-B90E-19C8FEBF2091}" maximized="1" windowWidth="0" windowHeight="0" activeSheetId="0"/>
    <customWorkbookView name="Filter 53" guid="{60CEF3A9-94DB-4AB9-8063-3E841ED18168}" maximized="1" windowWidth="0" windowHeight="0" activeSheetId="0"/>
    <customWorkbookView name="Filter 54" guid="{F3E940D4-3C74-4D20-883A-0464694ED51D}" maximized="1" windowWidth="0" windowHeight="0" activeSheetId="0"/>
    <customWorkbookView name="Filter 309" guid="{B8B08DDA-E632-4B13-90F5-F108ED3627CE}" maximized="1" windowWidth="0" windowHeight="0" activeSheetId="0"/>
    <customWorkbookView name="Filter 308" guid="{3C0AE426-26E4-45DF-A00A-EC07764B2EE8}" maximized="1" windowWidth="0" windowHeight="0" activeSheetId="0"/>
    <customWorkbookView name="Filter 307" guid="{1BFB263A-5DD9-4A37-9098-E80847E65E46}" maximized="1" windowWidth="0" windowHeight="0" activeSheetId="0"/>
    <customWorkbookView name="Filter 306" guid="{1592D5B6-16A0-4E7E-A62E-6EC7DDF1664D}" maximized="1" windowWidth="0" windowHeight="0" activeSheetId="0"/>
    <customWorkbookView name="Filter 305" guid="{3428E076-89D6-4314-B4F1-8814BE16B135}" maximized="1" windowWidth="0" windowHeight="0" activeSheetId="0"/>
    <customWorkbookView name="Filter 44" guid="{4989BCCE-35B1-41B0-BBA7-8CCE0A68C092}" maximized="1" windowWidth="0" windowHeight="0" activeSheetId="0"/>
    <customWorkbookView name="Filter 45" guid="{BC39C732-B362-4266-B834-0F36DB3CE369}" maximized="1" windowWidth="0" windowHeight="0" activeSheetId="0"/>
    <customWorkbookView name="Filter 46" guid="{65D181A2-709A-4E8C-8916-628A1FDBE854}" maximized="1" windowWidth="0" windowHeight="0" activeSheetId="0"/>
    <customWorkbookView name="Filter 47" guid="{72D81045-9D43-4A03-ABD6-1700DE59DFF0}" maximized="1" windowWidth="0" windowHeight="0" activeSheetId="0"/>
    <customWorkbookView name="Filter 48" guid="{539DE6DA-2431-44B3-A445-E1F5E4793595}" maximized="1" windowWidth="0" windowHeight="0" activeSheetId="0"/>
    <customWorkbookView name="Filter 49" guid="{1DB0EACE-C9B5-4F1C-B2F0-6D6163744B5E}" maximized="1" windowWidth="0" windowHeight="0" activeSheetId="0"/>
    <customWorkbookView name="Filter 40" guid="{DF9ECF7C-BB1D-45AD-9429-DB9842747C05}" maximized="1" windowWidth="0" windowHeight="0" activeSheetId="0"/>
    <customWorkbookView name="Filter 41" guid="{655C18AC-E0CB-4729-8EA1-07E01266D284}" maximized="1" windowWidth="0" windowHeight="0" activeSheetId="0"/>
    <customWorkbookView name="Filter 42" guid="{AB1F2784-EEC3-419C-A70F-8CCE876E4178}" maximized="1" windowWidth="0" windowHeight="0" activeSheetId="0"/>
    <customWorkbookView name="Filter 43" guid="{082210D5-793B-4C34-9379-8E6CDC4A447A}" maximized="1" windowWidth="0" windowHeight="0" activeSheetId="0"/>
    <customWorkbookView name="Filter 33" guid="{80158E57-4EF0-412C-8311-D88F178D8828}" maximized="1" windowWidth="0" windowHeight="0" activeSheetId="0"/>
    <customWorkbookView name="Filter 34" guid="{6A0FEDAD-D914-4CC9-B24C-CA75E924FAF2}" maximized="1" windowWidth="0" windowHeight="0" activeSheetId="0"/>
    <customWorkbookView name="Filter 35" guid="{73006BEC-D002-4598-B86A-7746B211375E}" maximized="1" windowWidth="0" windowHeight="0" activeSheetId="0"/>
    <customWorkbookView name="Filter 36" guid="{1C910C40-97AF-4CAC-B9A6-8D32C875298C}" maximized="1" windowWidth="0" windowHeight="0" activeSheetId="0"/>
    <customWorkbookView name="Filter 37" guid="{AAD383D4-2CAA-44DB-854F-C62E1AAECF15}" maximized="1" windowWidth="0" windowHeight="0" activeSheetId="0"/>
    <customWorkbookView name="Filter 38" guid="{1B040345-30CB-4A05-9E61-D4DD2EB7210F}" maximized="1" windowWidth="0" windowHeight="0" activeSheetId="0"/>
    <customWorkbookView name="Filter 39" guid="{EB0257D3-1DF8-489C-9554-03F6376FCF42}" maximized="1" windowWidth="0" windowHeight="0" activeSheetId="0"/>
    <customWorkbookView name="Filter 326" guid="{72B93141-1D95-4AE2-90E2-89B6C882A1E5}" maximized="1" windowWidth="0" windowHeight="0" activeSheetId="0"/>
    <customWorkbookView name="Filter 205" guid="{E7870325-EDBB-4C23-8BE0-27FAF18C3896}" maximized="1" windowWidth="0" windowHeight="0" activeSheetId="0"/>
    <customWorkbookView name="Filter 325" guid="{C35F8216-F3AC-44C1-8F79-04871E102430}" maximized="1" windowWidth="0" windowHeight="0" activeSheetId="0"/>
    <customWorkbookView name="Filter 204" guid="{C590F9FF-E71B-4F65-B2F8-FB3E1CFE0D19}" maximized="1" windowWidth="0" windowHeight="0" activeSheetId="0"/>
    <customWorkbookView name="Filter 324" guid="{40905CF7-7506-4AE1-A866-E0E9A947C701}" maximized="1" windowWidth="0" windowHeight="0" activeSheetId="0"/>
    <customWorkbookView name="Filter 203" guid="{A7DD2220-E6A7-4834-933C-5A74C1CDB7C9}" maximized="1" windowWidth="0" windowHeight="0" activeSheetId="0"/>
    <customWorkbookView name="Filter 202" guid="{28396F51-7BAE-4F7C-A354-C890DE414756}" maximized="1" windowWidth="0" windowHeight="0" activeSheetId="0"/>
    <customWorkbookView name="Filter 323" guid="{3B21E4B2-6147-4A88-A410-D0A089AADFC7}" maximized="1" windowWidth="0" windowHeight="0" activeSheetId="0"/>
    <customWorkbookView name="Filter 322" guid="{32772E45-83A4-477A-A788-BDB19A3B2B19}" maximized="1" windowWidth="0" windowHeight="0" activeSheetId="0"/>
    <customWorkbookView name="Filter 201" guid="{2D6FF60A-56A8-46CD-8D2F-D9B5245A71B2}" maximized="1" windowWidth="0" windowHeight="0" activeSheetId="0"/>
    <customWorkbookView name="Filter 321" guid="{9EB63DF9-CD6C-4518-8C4A-24314A6EAB33}" maximized="1" windowWidth="0" windowHeight="0" activeSheetId="0"/>
    <customWorkbookView name="Filter 30" guid="{8E951906-EDEC-44F0-9866-1CB3F0D89127}" maximized="1" windowWidth="0" windowHeight="0" activeSheetId="0"/>
    <customWorkbookView name="Filter 200" guid="{F86CFBE0-6B91-4D6A-824D-27B1E9057320}" maximized="1" windowWidth="0" windowHeight="0" activeSheetId="0"/>
    <customWorkbookView name="Filter 31" guid="{3E357027-4447-40CF-BF3B-019CBBFCBF28}" maximized="1" windowWidth="0" windowHeight="0" activeSheetId="0"/>
    <customWorkbookView name="Filter 320" guid="{00E8F469-F956-4D59-82F5-641B378EC09C}" maximized="1" windowWidth="0" windowHeight="0" activeSheetId="0"/>
    <customWorkbookView name="Filter 32" guid="{F65845FA-CD75-46DE-B893-12EF1B706CCA}" maximized="1" windowWidth="0" windowHeight="0" activeSheetId="0"/>
    <customWorkbookView name="Filter 209" guid="{61B60B7E-8435-453A-8855-4B62125659D8}" maximized="1" windowWidth="0" windowHeight="0" activeSheetId="0"/>
    <customWorkbookView name="Filter 329" guid="{20DD310C-5FF5-4A94-A29F-B429DD4D762E}" maximized="1" windowWidth="0" windowHeight="0" activeSheetId="0"/>
    <customWorkbookView name="Filter 208" guid="{45FB4A9F-7E66-4E00-8D94-E9ADBE4B49EE}" maximized="1" windowWidth="0" windowHeight="0" activeSheetId="0"/>
    <customWorkbookView name="Filter 207" guid="{53F741E2-792F-4AE7-937B-544ADF40BD5A}" maximized="1" windowWidth="0" windowHeight="0" activeSheetId="0"/>
    <customWorkbookView name="Filter 328" guid="{200DFBCB-02FE-41E6-B065-21DED1AB83AB}" maximized="1" windowWidth="0" windowHeight="0" activeSheetId="0"/>
    <customWorkbookView name="Filter 327" guid="{B0A3C52E-AF67-427F-B105-4EBE772586E4}" maximized="1" windowWidth="0" windowHeight="0" activeSheetId="0"/>
    <customWorkbookView name="Filter 206" guid="{FB6036E2-E0E3-49CB-9AFB-13DB8035FFD8}" maximized="1" windowWidth="0" windowHeight="0" activeSheetId="0"/>
    <customWorkbookView name="Filter 22" guid="{98AAC312-A25C-4C9D-8473-6F9E330BBBC7}" maximized="1" windowWidth="0" windowHeight="0" activeSheetId="0"/>
    <customWorkbookView name="Filter 23" guid="{F7473844-EBBC-4079-8947-B8AE523CDD3B}" maximized="1" windowWidth="0" windowHeight="0" activeSheetId="0"/>
    <customWorkbookView name="Filter 24" guid="{B67A49B8-0E7F-43DA-A890-30E1CBF317B4}" maximized="1" windowWidth="0" windowHeight="0" activeSheetId="0"/>
    <customWorkbookView name="Filter 25" guid="{14BDF073-D4DD-4A06-8738-BA71E3E922AC}" maximized="1" windowWidth="0" windowHeight="0" activeSheetId="0"/>
    <customWorkbookView name="Filter 26" guid="{9B5919F3-94A6-48DE-A93B-6AD52E7351DC}" maximized="1" windowWidth="0" windowHeight="0" activeSheetId="0"/>
    <customWorkbookView name="Filter 27" guid="{EB511EE4-3637-4969-9AAB-6750045575FA}" maximized="1" windowWidth="0" windowHeight="0" activeSheetId="0"/>
    <customWorkbookView name="Filter 28" guid="{16A6A2B9-8A31-4822-B81D-8B2C3E133D49}" maximized="1" windowWidth="0" windowHeight="0" activeSheetId="0"/>
    <customWorkbookView name="Filter 29" guid="{57BF5773-BC14-4369-A846-EA44BD016B5D}" maximized="1" windowWidth="0" windowHeight="0" activeSheetId="0"/>
    <customWorkbookView name="Filter 315" guid="{71E3B030-D4C0-42F0-AA39-80DFF89E33BD}" maximized="1" windowWidth="0" windowHeight="0" activeSheetId="0"/>
    <customWorkbookView name="Filter 314" guid="{7013D398-DB8A-4ACA-8754-2AC95859DDC5}" maximized="1" windowWidth="0" windowHeight="0" activeSheetId="0"/>
    <customWorkbookView name="Filter 313" guid="{5097C377-28D1-423B-9B7E-2ED9694536E9}" maximized="1" windowWidth="0" windowHeight="0" activeSheetId="0"/>
    <customWorkbookView name="Filter 312" guid="{ECB838C5-518A-46FF-A625-CC62D3DEA9A0}" maximized="1" windowWidth="0" windowHeight="0" activeSheetId="0"/>
    <customWorkbookView name="Filter 311" guid="{23901DEA-983E-4019-A8DD-BA27AC66C7BC}" maximized="1" windowWidth="0" windowHeight="0" activeSheetId="0"/>
    <customWorkbookView name="Filter 310" guid="{4CBFD474-6BDB-4886-AC6D-5B7DA1C17A08}" maximized="1" windowWidth="0" windowHeight="0" activeSheetId="0"/>
    <customWorkbookView name="Filter 20" guid="{C97FD5D7-63FC-4E95-9057-152700FF4A8E}" maximized="1" windowWidth="0" windowHeight="0" activeSheetId="0"/>
    <customWorkbookView name="Filter 21" guid="{052EFD5A-FF80-42A0-9A3D-9504C0DC0906}" maximized="1" windowWidth="0" windowHeight="0" activeSheetId="0"/>
    <customWorkbookView name="Filter 319" guid="{9A68FCA0-B918-4411-8BE4-1E18CED559A8}" maximized="1" windowWidth="0" windowHeight="0" activeSheetId="0"/>
    <customWorkbookView name="Filter 318" guid="{4C43F451-D56E-486F-8B0C-9D70D1C2033C}" maximized="1" windowWidth="0" windowHeight="0" activeSheetId="0"/>
    <customWorkbookView name="Filter 317" guid="{B2F8F98D-1205-4DCA-A7BA-8B47C65392A1}" maximized="1" windowWidth="0" windowHeight="0" activeSheetId="0"/>
    <customWorkbookView name="Filter 316" guid="{D91C24B2-E3EF-441F-9D90-13355F18EB25}" maximized="1" windowWidth="0" windowHeight="0" activeSheetId="0"/>
    <customWorkbookView name="Filter 340" guid="{5D8AFF6A-BEF2-4E2C-B968-80AE4D39B6CC}" maximized="1" windowWidth="0" windowHeight="0" activeSheetId="0"/>
    <customWorkbookView name="Filter 11" guid="{EFF3D839-8368-4FE3-8AA7-0F6174BDA853}" maximized="1" windowWidth="0" windowHeight="0" activeSheetId="0"/>
    <customWorkbookView name="Filter 12" guid="{8524D751-A69B-4F45-B4FF-9EA27F2F1F00}" maximized="1" windowWidth="0" windowHeight="0" activeSheetId="0"/>
    <customWorkbookView name="Filter 13" guid="{26D44EAF-081B-4130-BA1B-20B2F6E3BC40}" maximized="1" windowWidth="0" windowHeight="0" activeSheetId="0"/>
    <customWorkbookView name="Filter 14" guid="{55CFC109-BA1D-4043-957A-ED519A1A0BD1}" maximized="1" windowWidth="0" windowHeight="0" activeSheetId="0"/>
    <customWorkbookView name="Filter 15" guid="{9736D0F3-ABCE-4B1C-84F1-6782646CF0B2}" maximized="1" windowWidth="0" windowHeight="0" activeSheetId="0"/>
    <customWorkbookView name="Filter 16" guid="{349A2670-1BE6-46DA-B4AF-F6B031B5CECE}" maximized="1" windowWidth="0" windowHeight="0" activeSheetId="0"/>
    <customWorkbookView name="Filter 17" guid="{87E6E3BE-D326-4737-A1A7-AFC7E062351D}" maximized="1" windowWidth="0" windowHeight="0" activeSheetId="0"/>
    <customWorkbookView name="Filter 18" guid="{963D9579-C0D9-430A-BCBF-5E0EAE45C9DA}" maximized="1" windowWidth="0" windowHeight="0" activeSheetId="0"/>
    <customWorkbookView name="Filter 348" guid="{EF16245E-3053-4FDF-8575-3734A86B94EF}" maximized="1" windowWidth="0" windowHeight="0" activeSheetId="0"/>
    <customWorkbookView name="Filter 227" guid="{9FD377B9-FB7A-4579-8AD4-C1AC6D63B423}" maximized="1" windowWidth="0" windowHeight="0" activeSheetId="0"/>
    <customWorkbookView name="Filter 106" guid="{EA2391A6-9684-45CE-B8C2-8A3E76B21E38}" maximized="1" windowWidth="0" windowHeight="0" activeSheetId="0"/>
    <customWorkbookView name="Filter 226" guid="{3CCA15F6-1A2B-4ED1-A8A7-9735204EF8B3}" maximized="1" windowWidth="0" windowHeight="0" activeSheetId="0"/>
    <customWorkbookView name="Filter 105" guid="{1CD94290-8B0A-4212-A38E-C36085F39E2E}" maximized="1" windowWidth="0" windowHeight="0" activeSheetId="0"/>
    <customWorkbookView name="Filter 347" guid="{24A36856-E475-4B2D-ACF6-72D0989BD27F}" maximized="1" windowWidth="0" windowHeight="0" activeSheetId="0"/>
    <customWorkbookView name="Filter 225" guid="{79D4D8F3-ABA0-4E00-94FC-14221EE040B5}" maximized="1" windowWidth="0" windowHeight="0" activeSheetId="0"/>
    <customWorkbookView name="Filter 104" guid="{26DD0ADF-94F0-4C75-B981-896B9D62730A}" maximized="1" windowWidth="0" windowHeight="0" activeSheetId="0"/>
    <customWorkbookView name="Filter 346" guid="{2BB31B2E-81CE-448C-87B8-47F46969CF15}" maximized="1" windowWidth="0" windowHeight="0" activeSheetId="0"/>
    <customWorkbookView name="Filter 224" guid="{F6B0C02F-2323-4527-931D-24C537D50902}" maximized="1" windowWidth="0" windowHeight="0" activeSheetId="0"/>
    <customWorkbookView name="Filter 103" guid="{D894438F-DE18-496A-A63B-125EA81263B1}" maximized="1" windowWidth="0" windowHeight="0" activeSheetId="0"/>
    <customWorkbookView name="Filter 345" guid="{432C1DBA-276F-4A53-9207-9AE3B6EA7546}" maximized="1" windowWidth="0" windowHeight="0" activeSheetId="0"/>
    <customWorkbookView name="Filter 102" guid="{820D1CE7-143A-46B1-BB5E-430A9E90BE1E}" maximized="1" windowWidth="0" windowHeight="0" activeSheetId="0"/>
    <customWorkbookView name="Filter 344" guid="{242A0A4B-D5C6-438D-A1E2-580CFBE1EE71}" maximized="1" windowWidth="0" windowHeight="0" activeSheetId="0"/>
    <customWorkbookView name="Filter 223" guid="{B8D13B5D-6171-474B-8A8D-C4A791669C6F}" maximized="1" windowWidth="0" windowHeight="0" activeSheetId="0"/>
    <customWorkbookView name="Filter 343" guid="{2F0EB22E-F558-4D3B-ABD4-9F8EDF52E0CA}" maximized="1" windowWidth="0" windowHeight="0" activeSheetId="0"/>
    <customWorkbookView name="Filter 101" guid="{E9B5D7F1-1C02-4D77-9851-4BE6FAAD7F6D}" maximized="1" windowWidth="0" windowHeight="0" activeSheetId="0"/>
    <customWorkbookView name="Filter 222" guid="{F1C5BB03-D79C-44BE-9E26-363709C254A7}" maximized="1" windowWidth="0" windowHeight="0" activeSheetId="0"/>
    <customWorkbookView name="Filter 100" guid="{8FDA614F-2FEA-4F89-A390-8687AF482403}" maximized="1" windowWidth="0" windowHeight="0" activeSheetId="0"/>
    <customWorkbookView name="Filter 342" guid="{4EE55C25-2665-4A9D-B6B0-A5C9933921A5}" maximized="1" windowWidth="0" windowHeight="0" activeSheetId="0"/>
    <customWorkbookView name="Filter 221" guid="{345EF9B1-FAF5-4D63-965C-AFB71757FCC1}" maximized="1" windowWidth="0" windowHeight="0" activeSheetId="0"/>
    <customWorkbookView name="Filter 10" guid="{38B0E643-7A47-4007-B0D7-501DA4346B9E}" maximized="1" windowWidth="0" windowHeight="0" activeSheetId="0"/>
    <customWorkbookView name="Filter 341" guid="{6F550BA9-8220-48F8-9257-A712F34213C9}" maximized="1" windowWidth="0" windowHeight="0" activeSheetId="0"/>
    <customWorkbookView name="Filter 220" guid="{298641EB-D85D-4E58-A54A-607BE8E2BFC6}" maximized="1" windowWidth="0" windowHeight="0" activeSheetId="0"/>
    <customWorkbookView name="Filter 109" guid="{C2DAB4A8-A78B-4E2E-BF6F-D7B0390FDC7D}" maximized="1" windowWidth="0" windowHeight="0" activeSheetId="0"/>
    <customWorkbookView name="Filter 108" guid="{A1C16BD4-AFC2-46F6-90C8-6A9EBD2C42F5}" maximized="1" windowWidth="0" windowHeight="0" activeSheetId="0"/>
    <customWorkbookView name="Filter 229" guid="{6581A469-1735-4674-8539-FF42B5DC727D}" maximized="1" windowWidth="0" windowHeight="0" activeSheetId="0"/>
    <customWorkbookView name="Filter 228" guid="{9237B874-4AF2-4385-A4F4-4411FB51E5E5}" maximized="1" windowWidth="0" windowHeight="0" activeSheetId="0"/>
    <customWorkbookView name="Filter 107" guid="{5CA0465F-6CAD-42AE-A6E0-1C0D528147A8}" maximized="1" windowWidth="0" windowHeight="0" activeSheetId="0"/>
    <customWorkbookView name="Filter 349" guid="{4B216F51-50CA-44EF-9088-0218FD49D898}" maximized="1" windowWidth="0" windowHeight="0" activeSheetId="0"/>
    <customWorkbookView name="Filter 19" guid="{EFCD8F3B-CE7D-4A69-AE51-D561DEE79C1F}" maximized="1" windowWidth="0" windowHeight="0" activeSheetId="0"/>
    <customWorkbookView name="Filter 337" guid="{B1CA87A6-F9AD-4D26-8D17-D410B548B44D}" maximized="1" windowWidth="0" windowHeight="0" activeSheetId="0"/>
    <customWorkbookView name="Filter 216" guid="{E9175507-5937-471F-9026-3D62C25211AD}" maximized="1" windowWidth="0" windowHeight="0" activeSheetId="0"/>
    <customWorkbookView name="Filter 215" guid="{FFB0BE91-3063-4976-9EE4-9EE6425BE185}" maximized="1" windowWidth="0" windowHeight="0" activeSheetId="0"/>
    <customWorkbookView name="Filter 336" guid="{6C7C9002-DC1D-40F3-8C9B-D189C3289D3A}" maximized="1" windowWidth="0" windowHeight="0" activeSheetId="0"/>
    <customWorkbookView name="Filter 335" guid="{C550B13C-BF96-4D10-9118-CD94F2050322}" maximized="1" windowWidth="0" windowHeight="0" activeSheetId="0"/>
    <customWorkbookView name="Filter 214" guid="{8F09686D-39CB-4D36-88EE-2067B97D0057}" maximized="1" windowWidth="0" windowHeight="0" activeSheetId="0"/>
    <customWorkbookView name="Filter 334" guid="{35736527-FFCC-48C4-85AE-2A58ED272D29}" maximized="1" windowWidth="0" windowHeight="0" activeSheetId="0"/>
    <customWorkbookView name="Filter 213" guid="{EF45E43F-26E0-490B-8E93-037910C73DCC}" maximized="1" windowWidth="0" windowHeight="0" activeSheetId="0"/>
    <customWorkbookView name="Filter 212" guid="{6B029C18-7FE5-4088-B3A3-13DF7F81BABD}" maximized="1" windowWidth="0" windowHeight="0" activeSheetId="0"/>
    <customWorkbookView name="Filter 333" guid="{24831480-EDE9-43F9-9D85-33FB56F1EDFF}" maximized="1" windowWidth="0" windowHeight="0" activeSheetId="0"/>
    <customWorkbookView name="Filter 211" guid="{B0DB2D8A-2A47-4D7B-94F4-9A6D5A89EF32}" maximized="1" windowWidth="0" windowHeight="0" activeSheetId="0"/>
    <customWorkbookView name="Filter 332" guid="{DB7162EB-2E72-4159-B2D7-F8E42245E5FF}" maximized="1" windowWidth="0" windowHeight="0" activeSheetId="0"/>
    <customWorkbookView name="Filter 210" guid="{5B136C06-C505-4990-A0D0-5F17717A2FD9}" maximized="1" windowWidth="0" windowHeight="0" activeSheetId="0"/>
    <customWorkbookView name="Filter 331" guid="{79820782-34BF-4A76-BB87-B2127F7DB375}" maximized="1" windowWidth="0" windowHeight="0" activeSheetId="0"/>
    <customWorkbookView name="Filter 8" guid="{DB6ACDA0-E3DA-4F6A-BF11-54641C9F6A22}" maximized="1" windowWidth="0" windowHeight="0" activeSheetId="0"/>
    <customWorkbookView name="Filter 330" guid="{789A76DD-6162-4411-93C0-FE5CEA66CD42}" maximized="1" windowWidth="0" windowHeight="0" activeSheetId="0"/>
    <customWorkbookView name="Filter 9" guid="{512E8E9A-46E8-4AC1-B70A-0C605E474B01}" maximized="1" windowWidth="0" windowHeight="0" activeSheetId="0"/>
    <customWorkbookView name="Filter 6" guid="{255CE020-E02E-4420-8067-595BB5022B04}" maximized="1" windowWidth="0" windowHeight="0" activeSheetId="0"/>
    <customWorkbookView name="Filter 7" guid="{32F3FA6D-CF13-4D19-9AB0-5326382A9D1A}" maximized="1" windowWidth="0" windowHeight="0" activeSheetId="0"/>
    <customWorkbookView name="Filter 4" guid="{A2D7F66C-322B-4BAB-B622-D155C0E21102}" maximized="1" windowWidth="0" windowHeight="0" activeSheetId="0"/>
    <customWorkbookView name="Filter 5" guid="{18902766-D5D5-4B3B-9CCC-64B0706A6EB9}" maximized="1" windowWidth="0" windowHeight="0" activeSheetId="0"/>
    <customWorkbookView name="Filter 2" guid="{B30DB8F9-F8A0-4609-9414-072D70376D7B}" maximized="1" windowWidth="0" windowHeight="0" activeSheetId="0"/>
    <customWorkbookView name="Filter 3" guid="{E1689115-697B-4852-A23B-8997862E3FE7}" maximized="1" windowWidth="0" windowHeight="0" activeSheetId="0"/>
    <customWorkbookView name="Filter 219" guid="{6107515F-5064-4518-9B20-F6EE2DA5A505}" maximized="1" windowWidth="0" windowHeight="0" activeSheetId="0"/>
    <customWorkbookView name="Filter 218" guid="{217DE735-AADF-4C01-9EFF-6846F4764129}" maximized="1" windowWidth="0" windowHeight="0" activeSheetId="0"/>
    <customWorkbookView name="Filter 339" guid="{60DF645E-F2E7-4058-8A88-B466244E381F}" maximized="1" windowWidth="0" windowHeight="0" activeSheetId="0"/>
    <customWorkbookView name="Filter 338" guid="{BDD003F4-7A5A-4320-BEC4-E66B6755CFE2}" maximized="1" windowWidth="0" windowHeight="0" activeSheetId="0"/>
    <customWorkbookView name="Filter 1" guid="{0C8375B8-D1F2-4CAD-AB86-F32961890A4E}" maximized="1" windowWidth="0" windowHeight="0" activeSheetId="0"/>
    <customWorkbookView name="Filter 217" guid="{29763593-6D58-46EF-95B9-BAB98584D35B}" maximized="1" windowWidth="0" windowHeight="0" activeSheetId="0"/>
    <customWorkbookView name="Filter 120" guid="{291CE969-7340-4668-9CD8-92DC50EBB9F8}" maximized="1" windowWidth="0" windowHeight="0" activeSheetId="0"/>
    <customWorkbookView name="Filter 362" guid="{8B333C4E-39CC-4EAB-A535-AD8200F49D0A}" maximized="1" windowWidth="0" windowHeight="0" activeSheetId="0"/>
    <customWorkbookView name="Filter 241" guid="{02644770-6F79-473E-8455-9477DCDF0ED3}" maximized="1" windowWidth="0" windowHeight="0" activeSheetId="0"/>
    <customWorkbookView name="Filter 361" guid="{CADA56AD-7F6A-467D-9CDC-BFF15126D394}" maximized="1" windowWidth="0" windowHeight="0" activeSheetId="0"/>
    <customWorkbookView name="Filter 240" guid="{0278894F-4C89-4AB1-9984-5A1998012493}" maximized="1" windowWidth="0" windowHeight="0" activeSheetId="0"/>
    <customWorkbookView name="Filter 360" guid="{3FDD9A98-0963-4722-9796-688EBFE13413}" maximized="1" windowWidth="0" windowHeight="0" activeSheetId="0"/>
    <customWorkbookView name="Filter 249" guid="{B73B00A2-6507-4ABC-8A0E-BB8DE055E6D4}" maximized="1" windowWidth="0" windowHeight="0" activeSheetId="0"/>
    <customWorkbookView name="Filter 128" guid="{8D5B185F-E0FB-4C06-8255-3F47127BFBC1}" maximized="1" windowWidth="0" windowHeight="0" activeSheetId="0"/>
    <customWorkbookView name="Filter 248" guid="{0467AE26-6C6E-4F85-85D6-739F15AE15A9}" maximized="1" windowWidth="0" windowHeight="0" activeSheetId="0"/>
    <customWorkbookView name="Filter 127" guid="{B9FB52AE-D349-4293-9A79-CF3C6DA46AB9}" maximized="1" windowWidth="0" windowHeight="0" activeSheetId="0"/>
    <customWorkbookView name="Filter 247" guid="{1FB1A342-1AC0-4452-9B30-D14A177F7785}" maximized="1" windowWidth="0" windowHeight="0" activeSheetId="0"/>
    <customWorkbookView name="Filter 126" guid="{EDB1F5AF-848B-4DC0-AA05-5958117A5693}" maximized="1" windowWidth="0" windowHeight="0" activeSheetId="0"/>
    <customWorkbookView name="Filter 125" guid="{8FEA53CD-46A1-4FD5-B31B-5266523D49C3}" maximized="1" windowWidth="0" windowHeight="0" activeSheetId="0"/>
    <customWorkbookView name="Filter 246" guid="{B809E4D0-1CDC-45CA-92DE-5A06A5FF5DD2}" maximized="1" windowWidth="0" windowHeight="0" activeSheetId="0"/>
    <customWorkbookView name="Filter 124" guid="{55EE75DE-FED1-4F7D-A9E2-30704EBFE618}" maximized="1" windowWidth="0" windowHeight="0" activeSheetId="0"/>
    <customWorkbookView name="Filter 366" guid="{D93D499A-A139-4762-8893-592C7AC496C8}" maximized="1" windowWidth="0" windowHeight="0" activeSheetId="0"/>
    <customWorkbookView name="Filter 245" guid="{1232C02A-27E6-4430-BA81-5C3C6EBAF11D}" maximized="1" windowWidth="0" windowHeight="0" activeSheetId="0"/>
    <customWorkbookView name="Filter 244" guid="{105E53C7-DE86-433E-B6C8-A02C60454CD9}" maximized="1" windowWidth="0" windowHeight="0" activeSheetId="0"/>
    <customWorkbookView name="Filter 365" guid="{39E12153-A213-456F-9DDC-53EF3086D99B}" maximized="1" windowWidth="0" windowHeight="0" activeSheetId="0"/>
    <customWorkbookView name="Filter 123" guid="{4982F4AD-552C-43DC-963F-4E1677028806}" maximized="1" windowWidth="0" windowHeight="0" activeSheetId="0"/>
    <customWorkbookView name="Filter 243" guid="{91B63ADB-C256-4AB4-B79A-205FFE3E5D3B}" maximized="1" windowWidth="0" windowHeight="0" activeSheetId="0"/>
    <customWorkbookView name="Filter 364" guid="{4A7A492B-9A90-4508-9A82-1344591B30AA}" maximized="1" windowWidth="0" windowHeight="0" activeSheetId="0"/>
    <customWorkbookView name="Filter 122" guid="{8E104FE7-1013-4679-9334-FD6FBAE8677F}" maximized="1" windowWidth="0" windowHeight="0" activeSheetId="0"/>
    <customWorkbookView name="Filter 242" guid="{7E649C15-63A5-4E4F-995D-D3949774973F}" maximized="1" windowWidth="0" windowHeight="0" activeSheetId="0"/>
    <customWorkbookView name="Filter 363" guid="{DAA4C8A8-EFF5-4C11-89E0-2B1762E2483C}" maximized="1" windowWidth="0" windowHeight="0" activeSheetId="0"/>
    <customWorkbookView name="Filter 121" guid="{A9B7AC10-057C-48DF-9970-5171B9A3D79A}" maximized="1" windowWidth="0" windowHeight="0" activeSheetId="0"/>
    <customWorkbookView name="Filter 129" guid="{F61D28AA-404E-4FF5-A9C8-6F45BA8FCDAC}" maximized="1" windowWidth="0" windowHeight="0" activeSheetId="0"/>
    <customWorkbookView name="Filter 351" guid="{E347428D-5A97-4517-868D-91C327F7E1A4}" maximized="1" windowWidth="0" windowHeight="0" activeSheetId="0"/>
    <customWorkbookView name="Filter 230" guid="{04BEC82B-3D8C-44D2-A51A-3062D7D2926B}" maximized="1" windowWidth="0" windowHeight="0" activeSheetId="0"/>
    <customWorkbookView name="Filter 350" guid="{A8B7FCD4-96F1-4881-A20B-651BCD0EFD6F}" maximized="1" windowWidth="0" windowHeight="0" activeSheetId="0"/>
    <customWorkbookView name="Filter 238" guid="{75B9EA3F-D743-4D91-B796-F7417A278CE7}" maximized="1" windowWidth="0" windowHeight="0" activeSheetId="0"/>
    <customWorkbookView name="Filter 359" guid="{90BFDA83-3BC3-493D-8FF9-FDF87325E553}" maximized="1" windowWidth="0" windowHeight="0" activeSheetId="0"/>
    <customWorkbookView name="Filter 117" guid="{6B4A7DFB-BEF0-48B8-B2A4-7F76C67C576A}" maximized="1" windowWidth="0" windowHeight="0" activeSheetId="0"/>
    <customWorkbookView name="Filter 237" guid="{66B649FD-9A03-46CD-A124-90295F2A8E46}" maximized="1" windowWidth="0" windowHeight="0" activeSheetId="0"/>
    <customWorkbookView name="Filter 116" guid="{711D31E6-5175-4125-BB39-055B1EE90EEE}" maximized="1" windowWidth="0" windowHeight="0" activeSheetId="0"/>
    <customWorkbookView name="Filter 358" guid="{925020B0-E6A9-43D3-A3DA-A74D34C4DCE9}" maximized="1" windowWidth="0" windowHeight="0" activeSheetId="0"/>
    <customWorkbookView name="Filter 115" guid="{270ED540-82BC-4ED3-B076-0218F09D17C1}" maximized="1" windowWidth="0" windowHeight="0" activeSheetId="0"/>
    <customWorkbookView name="Filter 357" guid="{75CA2909-0DDC-400C-BA3C-C65D23083B9F}" maximized="1" windowWidth="0" windowHeight="0" activeSheetId="0"/>
    <customWorkbookView name="Filter 236" guid="{5003FF0D-6529-4656-8E50-71D6473B105D}" maximized="1" windowWidth="0" windowHeight="0" activeSheetId="0"/>
    <customWorkbookView name="Filter 235" guid="{A40F4FEF-15BF-442B-9029-E18822DF5D00}" maximized="1" windowWidth="0" windowHeight="0" activeSheetId="0"/>
    <customWorkbookView name="Filter 356" guid="{8A7EB96E-8431-4382-BB95-E9C45A454F7C}" maximized="1" windowWidth="0" windowHeight="0" activeSheetId="0"/>
    <customWorkbookView name="Filter 114" guid="{CA06D42A-4D67-4CED-8746-EF51A73FFF43}" maximized="1" windowWidth="0" windowHeight="0" activeSheetId="0"/>
    <customWorkbookView name="Filter 355" guid="{20E9DBEA-7C5F-4221-9329-5FEB3BBE1644}" maximized="1" windowWidth="0" windowHeight="0" activeSheetId="0"/>
    <customWorkbookView name="Filter 113" guid="{213A8936-64D0-40CF-9ADD-FAC4875C006C}" maximized="1" windowWidth="0" windowHeight="0" activeSheetId="0"/>
    <customWorkbookView name="Filter 234" guid="{6392C08D-7502-4CBC-9305-7475BEF5C871}" maximized="1" windowWidth="0" windowHeight="0" activeSheetId="0"/>
    <customWorkbookView name="Filter 112" guid="{6677E241-745E-4C76-BA2E-3ED728026447}" maximized="1" windowWidth="0" windowHeight="0" activeSheetId="0"/>
    <customWorkbookView name="Filter 233" guid="{44137D3B-8096-4F8C-8C1E-5E0A48D73105}" maximized="1" windowWidth="0" windowHeight="0" activeSheetId="0"/>
    <customWorkbookView name="Filter 354" guid="{28D915CD-1BBB-4961-BBE7-05F495FC5883}" maximized="1" windowWidth="0" windowHeight="0" activeSheetId="0"/>
    <customWorkbookView name="Filter 232" guid="{16A70B00-03CF-4A8D-A46C-7A94D23A734E}" maximized="1" windowWidth="0" windowHeight="0" activeSheetId="0"/>
    <customWorkbookView name="Filter 111" guid="{A6BB2F2F-2117-4523-B496-34C2EBE974C5}" maximized="1" windowWidth="0" windowHeight="0" activeSheetId="0"/>
    <customWorkbookView name="Filter 353" guid="{997E4BB9-2331-4F24-8774-330E6C6A58EC}" maximized="1" windowWidth="0" windowHeight="0" activeSheetId="0"/>
    <customWorkbookView name="Filter 110" guid="{F7596B70-A1B9-4186-95BC-36C35EAEA581}" maximized="1" windowWidth="0" windowHeight="0" activeSheetId="0"/>
    <customWorkbookView name="Filter 352" guid="{98B95EE2-E108-4BF1-B4CC-76D278EF7F35}" maximized="1" windowWidth="0" windowHeight="0" activeSheetId="0"/>
    <customWorkbookView name="Filter 231" guid="{9BA25DCC-50D7-4606-8FD8-A23BC128768D}" maximized="1" windowWidth="0" windowHeight="0" activeSheetId="0"/>
    <customWorkbookView name="Filter 119" guid="{B15C57E9-7F96-489E-877F-B482C70DD4F0}" maximized="1" windowWidth="0" windowHeight="0" activeSheetId="0"/>
    <customWorkbookView name="Filter 239" guid="{2C53C2D5-78C2-44DF-819C-22DDE6031C81}" maximized="1" windowWidth="0" windowHeight="0" activeSheetId="0"/>
    <customWorkbookView name="Filter 118" guid="{F0E26EC3-FBA7-4E92-AF09-03C4590CDFD2}" maximized="1" windowWidth="0" windowHeight="0" activeSheetId="0"/>
    <customWorkbookView name="Filter 142" guid="{5BEFB1FE-F6AE-4A01-9115-E93ACBC5B633}" maximized="1" windowWidth="0" windowHeight="0" activeSheetId="0"/>
    <customWorkbookView name="Filter 263" guid="{9FB89DFF-07C1-485F-B295-3986CF8E2C5E}" maximized="1" windowWidth="0" windowHeight="0" activeSheetId="0"/>
    <customWorkbookView name="Filter 262" guid="{EF5F1532-B98F-4EC9-9E42-D874FB875BA5}" maximized="1" windowWidth="0" windowHeight="0" activeSheetId="0"/>
    <customWorkbookView name="Filter 141" guid="{B0D8D358-F689-4B4A-8A81-86B390B43ABE}" maximized="1" windowWidth="0" windowHeight="0" activeSheetId="0"/>
    <customWorkbookView name="Filter 140" guid="{11C68331-94CC-4A8C-A9E5-F7FBE519DB12}" maximized="1" windowWidth="0" windowHeight="0" activeSheetId="0"/>
    <customWorkbookView name="Filter 261" guid="{7ECB577D-1258-4386-AFC0-68E46050974F}" maximized="1" windowWidth="0" windowHeight="0" activeSheetId="0"/>
    <customWorkbookView name="Filter 260" guid="{2991957F-FAD7-44CD-9FD8-B06430285CF3}" maximized="1" windowWidth="0" windowHeight="0" activeSheetId="0"/>
    <customWorkbookView name="Filter 149" guid="{29E0350B-E5F8-4E2A-9BC1-54B012D4D7D5}" maximized="1" windowWidth="0" windowHeight="0" activeSheetId="0"/>
    <customWorkbookView name="Filter 269" guid="{A7F0BC76-23D4-49E5-8C57-55A4362D8131}" maximized="1" windowWidth="0" windowHeight="0" activeSheetId="0"/>
    <customWorkbookView name="Filter 148" guid="{A0F26958-ED5F-440D-8D5B-E59500198110}" maximized="1" windowWidth="0" windowHeight="0" activeSheetId="0"/>
    <customWorkbookView name="Filter 147" guid="{5BAF756E-0659-4E0F-94AF-FC673115A3F5}" maximized="1" windowWidth="0" windowHeight="0" activeSheetId="0"/>
    <customWorkbookView name="Filter 268" guid="{5FCEFFE6-4E65-4CB7-9BA0-87AB3E135FF5}" maximized="1" windowWidth="0" windowHeight="0" activeSheetId="0"/>
    <customWorkbookView name="Filter 146" guid="{52FA85F7-5030-4B81-B96B-7914EB33654C}" maximized="1" windowWidth="0" windowHeight="0" activeSheetId="0"/>
    <customWorkbookView name="Filter 267" guid="{0D3BDF27-D7C1-4A96-87C6-AABD2A6C303E}" maximized="1" windowWidth="0" windowHeight="0" activeSheetId="0"/>
    <customWorkbookView name="Filter 145" guid="{968E8E16-370C-4ED2-AC01-0601D7E0BBF3}" maximized="1" windowWidth="0" windowHeight="0" activeSheetId="0"/>
    <customWorkbookView name="Filter 266" guid="{74032CDE-15DE-4013-9668-937D37D6C4F2}" maximized="1" windowWidth="0" windowHeight="0" activeSheetId="0"/>
    <customWorkbookView name="Filter 265" guid="{30FE4EAE-E2F5-4287-97A0-3E500E14D109}" maximized="1" windowWidth="0" windowHeight="0" activeSheetId="0"/>
    <customWorkbookView name="Filter 144" guid="{D1C7A89C-7282-43B7-826B-0FC1346BF507}" maximized="1" windowWidth="0" windowHeight="0" activeSheetId="0"/>
    <customWorkbookView name="Filter 143" guid="{F769A3EB-91B1-4B70-B131-CAC5A1F08DF4}" maximized="1" windowWidth="0" windowHeight="0" activeSheetId="0"/>
    <customWorkbookView name="Filter 264" guid="{B1DD0596-CEF6-4C81-BB94-0DEB0D5AEB3E}" maximized="1" windowWidth="0" windowHeight="0" activeSheetId="0"/>
    <customWorkbookView name="Filter 131" guid="{925E2D74-77F7-4791-B89B-148746AC28AE}" maximized="1" windowWidth="0" windowHeight="0" activeSheetId="0"/>
    <customWorkbookView name="Filter 252" guid="{66CDF52E-DA41-40AE-B103-EC19BED8A43F}" maximized="1" windowWidth="0" windowHeight="0" activeSheetId="0"/>
    <customWorkbookView name="Filter 251" guid="{3E52AF0D-3B70-4417-BCA4-38ED2FDDF854}" maximized="1" windowWidth="0" windowHeight="0" activeSheetId="0"/>
    <customWorkbookView name="Filter 130" guid="{32F47919-1C67-431F-829C-AFBF47F2EB4C}" maximized="1" windowWidth="0" windowHeight="0" activeSheetId="0"/>
    <customWorkbookView name="Filter 250" guid="{85A6DE0F-F9CD-457C-AB61-0ECD39BD8963}" maximized="1" windowWidth="0" windowHeight="0" activeSheetId="0"/>
    <customWorkbookView name="Filter 139" guid="{B84CF0F8-D8B3-4BA9-A98C-0379D77592B3}" maximized="1" windowWidth="0" windowHeight="0" activeSheetId="0"/>
    <customWorkbookView name="Filter 259" guid="{3429C7EF-E6DE-48C5-A85D-9906853A1FB0}" maximized="1" windowWidth="0" windowHeight="0" activeSheetId="0"/>
    <customWorkbookView name="Filter 138" guid="{708B3B24-1CC0-4977-BECE-C1FDA0C1D110}" maximized="1" windowWidth="0" windowHeight="0" activeSheetId="0"/>
    <customWorkbookView name="Filter 137" guid="{CB464C1D-A07F-4157-8773-54B7222CBE4C}" maximized="1" windowWidth="0" windowHeight="0" activeSheetId="0"/>
    <customWorkbookView name="Filter 258" guid="{73E00C6C-ABAD-4C3F-909D-3F27B53E2DCB}" maximized="1" windowWidth="0" windowHeight="0" activeSheetId="0"/>
    <customWorkbookView name="Filter 257" guid="{CE643662-1F9D-4D87-A367-4DFEAEC96DD5}" maximized="1" windowWidth="0" windowHeight="0" activeSheetId="0"/>
    <customWorkbookView name="Filter 136" guid="{DB0D2F7A-1C4F-490C-9519-C317C8395224}" maximized="1" windowWidth="0" windowHeight="0" activeSheetId="0"/>
    <customWorkbookView name="Filter 256" guid="{4758998F-D3AF-4BAD-A75D-3681448EC787}" maximized="1" windowWidth="0" windowHeight="0" activeSheetId="0"/>
    <customWorkbookView name="Filter 135" guid="{D36795A2-3353-483C-A2B7-24ACD240585B}" maximized="1" windowWidth="0" windowHeight="0" activeSheetId="0"/>
    <customWorkbookView name="Filter 134" guid="{0F381AD8-7A18-4876-AE56-4EE7EDD37527}" maximized="1" windowWidth="0" windowHeight="0" activeSheetId="0"/>
    <customWorkbookView name="Filter 255" guid="{8A388556-A651-47A5-AAA7-A3BD0DFA9E8C}" maximized="1" windowWidth="0" windowHeight="0" activeSheetId="0"/>
    <customWorkbookView name="Filter 254" guid="{430CF699-082C-4C07-8143-89BAAADB0D68}" maximized="1" windowWidth="0" windowHeight="0" activeSheetId="0"/>
    <customWorkbookView name="Filter 133" guid="{3F0075CA-3BDE-448C-A6D1-45DD44F42AC9}" maximized="1" windowWidth="0" windowHeight="0" activeSheetId="0"/>
    <customWorkbookView name="Filter 253" guid="{CC4BBFFF-EE73-42BE-A287-4D8917882EE6}" maximized="1" windowWidth="0" windowHeight="0" activeSheetId="0"/>
    <customWorkbookView name="Filter 132" guid="{AAC2FFC8-D352-43DF-981D-C13704BF9A4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0" i="2" l="1"/>
  <c r="E339" i="2"/>
  <c r="E338" i="2"/>
  <c r="E337" i="2"/>
  <c r="E336" i="2"/>
  <c r="E335" i="2"/>
  <c r="AA335" i="2" s="1"/>
  <c r="AF335" i="2" s="1"/>
  <c r="E334" i="2"/>
  <c r="AA334" i="2" s="1"/>
  <c r="AF334" i="2" s="1"/>
  <c r="E333" i="2"/>
  <c r="AA333" i="2" s="1"/>
  <c r="AF333" i="2" s="1"/>
  <c r="E332" i="2"/>
  <c r="AA332" i="2" s="1"/>
  <c r="AF332" i="2" s="1"/>
  <c r="E331" i="2"/>
  <c r="AA331" i="2" s="1"/>
  <c r="AF331" i="2" s="1"/>
  <c r="AE330" i="2"/>
  <c r="E330" i="2"/>
  <c r="AA330" i="2" s="1"/>
  <c r="AF330" i="2" s="1"/>
  <c r="AE329" i="2"/>
  <c r="E329" i="2"/>
  <c r="AA329" i="2" s="1"/>
  <c r="AF329" i="2" s="1"/>
  <c r="E328" i="2"/>
  <c r="AA328" i="2" s="1"/>
  <c r="AF328" i="2" s="1"/>
  <c r="E327" i="2"/>
  <c r="AA327" i="2" s="1"/>
  <c r="AF327" i="2" s="1"/>
  <c r="Z326" i="2"/>
  <c r="E326" i="2"/>
  <c r="AA326" i="2" s="1"/>
  <c r="AF326" i="2" s="1"/>
  <c r="AE325" i="2"/>
  <c r="Z325" i="2"/>
  <c r="E325" i="2"/>
  <c r="AA325" i="2" s="1"/>
  <c r="Z324" i="2"/>
  <c r="E324" i="2"/>
  <c r="AA324" i="2" s="1"/>
  <c r="AF324" i="2" s="1"/>
  <c r="Z323" i="2"/>
  <c r="E323" i="2"/>
  <c r="AA323" i="2" s="1"/>
  <c r="AF323" i="2" s="1"/>
  <c r="AE322" i="2"/>
  <c r="Z322" i="2"/>
  <c r="E322" i="2"/>
  <c r="AA322" i="2" s="1"/>
  <c r="AF322" i="2" s="1"/>
  <c r="AE321" i="2"/>
  <c r="Z321" i="2"/>
  <c r="E321" i="2"/>
  <c r="AA321" i="2" s="1"/>
  <c r="AE320" i="2"/>
  <c r="AA320" i="2"/>
  <c r="AF320" i="2" s="1"/>
  <c r="Z320" i="2"/>
  <c r="E320" i="2"/>
  <c r="AE319" i="2"/>
  <c r="AA319" i="2"/>
  <c r="Z319" i="2"/>
  <c r="E319" i="2"/>
  <c r="AE318" i="2"/>
  <c r="Z318" i="2"/>
  <c r="E318" i="2"/>
  <c r="AA318" i="2" s="1"/>
  <c r="AF318" i="2" s="1"/>
  <c r="AE317" i="2"/>
  <c r="Z317" i="2"/>
  <c r="E317" i="2"/>
  <c r="AA317" i="2" s="1"/>
  <c r="AF317" i="2" s="1"/>
  <c r="Z316" i="2"/>
  <c r="E316" i="2"/>
  <c r="AA316" i="2" s="1"/>
  <c r="AF316" i="2" s="1"/>
  <c r="AE315" i="2"/>
  <c r="Z315" i="2"/>
  <c r="E315" i="2"/>
  <c r="AA315" i="2" s="1"/>
  <c r="AF315" i="2" s="1"/>
  <c r="Z314" i="2"/>
  <c r="E314" i="2"/>
  <c r="AA314" i="2" s="1"/>
  <c r="AF314" i="2" s="1"/>
  <c r="AE313" i="2"/>
  <c r="Z313" i="2"/>
  <c r="E313" i="2"/>
  <c r="AA313" i="2" s="1"/>
  <c r="AA312" i="2"/>
  <c r="AF312" i="2" s="1"/>
  <c r="Z312" i="2"/>
  <c r="E312" i="2"/>
  <c r="Z311" i="2"/>
  <c r="E311" i="2"/>
  <c r="AA311" i="2" s="1"/>
  <c r="AF311" i="2" s="1"/>
  <c r="Z310" i="2"/>
  <c r="E310" i="2"/>
  <c r="AA310" i="2" s="1"/>
  <c r="AF310" i="2" s="1"/>
  <c r="AE309" i="2"/>
  <c r="Z309" i="2"/>
  <c r="E309" i="2"/>
  <c r="AA309" i="2" s="1"/>
  <c r="AF309" i="2" s="1"/>
  <c r="Z308" i="2"/>
  <c r="E308" i="2"/>
  <c r="AA308" i="2" s="1"/>
  <c r="AF308" i="2" s="1"/>
  <c r="Z307" i="2"/>
  <c r="E307" i="2"/>
  <c r="AA307" i="2" s="1"/>
  <c r="AF307" i="2" s="1"/>
  <c r="Z306" i="2"/>
  <c r="E306" i="2"/>
  <c r="AA306" i="2" s="1"/>
  <c r="AF306" i="2" s="1"/>
  <c r="Z305" i="2"/>
  <c r="E305" i="2"/>
  <c r="AA305" i="2" s="1"/>
  <c r="AF305" i="2" s="1"/>
  <c r="AE304" i="2"/>
  <c r="Z304" i="2"/>
  <c r="E304" i="2"/>
  <c r="AA304" i="2" s="1"/>
  <c r="AF304" i="2" s="1"/>
  <c r="Z303" i="2"/>
  <c r="E303" i="2"/>
  <c r="AA303" i="2" s="1"/>
  <c r="AF303" i="2" s="1"/>
  <c r="Z302" i="2"/>
  <c r="E302" i="2"/>
  <c r="AA302" i="2" s="1"/>
  <c r="AF302" i="2" s="1"/>
  <c r="Z301" i="2"/>
  <c r="E301" i="2"/>
  <c r="AA301" i="2" s="1"/>
  <c r="AF301" i="2" s="1"/>
  <c r="Z300" i="2"/>
  <c r="E300" i="2"/>
  <c r="AA300" i="2" s="1"/>
  <c r="AF300" i="2" s="1"/>
  <c r="AE299" i="2"/>
  <c r="Z299" i="2"/>
  <c r="E299" i="2"/>
  <c r="AA299" i="2" s="1"/>
  <c r="AF299" i="2" s="1"/>
  <c r="Z298" i="2"/>
  <c r="E298" i="2"/>
  <c r="AA298" i="2" s="1"/>
  <c r="AF298" i="2" s="1"/>
  <c r="Z297" i="2"/>
  <c r="E297" i="2"/>
  <c r="AA297" i="2" s="1"/>
  <c r="AF297" i="2" s="1"/>
  <c r="Z296" i="2"/>
  <c r="E296" i="2"/>
  <c r="AA296" i="2" s="1"/>
  <c r="AF296" i="2" s="1"/>
  <c r="Z295" i="2"/>
  <c r="E295" i="2"/>
  <c r="AA295" i="2" s="1"/>
  <c r="AF295" i="2" s="1"/>
  <c r="AE294" i="2"/>
  <c r="Z294" i="2"/>
  <c r="E294" i="2"/>
  <c r="AA294" i="2" s="1"/>
  <c r="AF294" i="2" s="1"/>
  <c r="AE293" i="2"/>
  <c r="Z293" i="2"/>
  <c r="E293" i="2"/>
  <c r="AA293" i="2" s="1"/>
  <c r="AF293" i="2" s="1"/>
  <c r="AE292" i="2"/>
  <c r="Z292" i="2"/>
  <c r="E292" i="2"/>
  <c r="AA292" i="2" s="1"/>
  <c r="AF292" i="2" s="1"/>
  <c r="AE291" i="2"/>
  <c r="Z291" i="2"/>
  <c r="E291" i="2"/>
  <c r="AA291" i="2" s="1"/>
  <c r="AF291" i="2" s="1"/>
  <c r="AE290" i="2"/>
  <c r="Z290" i="2"/>
  <c r="E290" i="2"/>
  <c r="AA290" i="2" s="1"/>
  <c r="AF290" i="2" s="1"/>
  <c r="AE289" i="2"/>
  <c r="Z289" i="2"/>
  <c r="E289" i="2"/>
  <c r="AA289" i="2" s="1"/>
  <c r="AF289" i="2" s="1"/>
  <c r="AE288" i="2"/>
  <c r="Z288" i="2"/>
  <c r="E288" i="2"/>
  <c r="AA288" i="2" s="1"/>
  <c r="AF288" i="2" s="1"/>
  <c r="AE287" i="2"/>
  <c r="Z287" i="2"/>
  <c r="E287" i="2"/>
  <c r="AA287" i="2" s="1"/>
  <c r="AF287" i="2" s="1"/>
  <c r="Z286" i="2"/>
  <c r="E286" i="2"/>
  <c r="AA286" i="2" s="1"/>
  <c r="AF286" i="2" s="1"/>
  <c r="AE285" i="2"/>
  <c r="Z285" i="2"/>
  <c r="E285" i="2"/>
  <c r="AA285" i="2" s="1"/>
  <c r="Z284" i="2"/>
  <c r="E284" i="2"/>
  <c r="AA284" i="2" s="1"/>
  <c r="AF284" i="2" s="1"/>
  <c r="AE283" i="2"/>
  <c r="AA283" i="2"/>
  <c r="AF283" i="2" s="1"/>
  <c r="Z283" i="2"/>
  <c r="E283" i="2"/>
  <c r="Z282" i="2"/>
  <c r="E282" i="2"/>
  <c r="AA282" i="2" s="1"/>
  <c r="AF282" i="2" s="1"/>
  <c r="AE281" i="2"/>
  <c r="Z281" i="2"/>
  <c r="E281" i="2"/>
  <c r="AA281" i="2" s="1"/>
  <c r="AF281" i="2" s="1"/>
  <c r="Z280" i="2"/>
  <c r="E280" i="2"/>
  <c r="AA280" i="2" s="1"/>
  <c r="AF280" i="2" s="1"/>
  <c r="Z279" i="2"/>
  <c r="E279" i="2"/>
  <c r="AA279" i="2" s="1"/>
  <c r="AF279" i="2" s="1"/>
  <c r="Z278" i="2"/>
  <c r="E278" i="2"/>
  <c r="AA278" i="2" s="1"/>
  <c r="AF278" i="2" s="1"/>
  <c r="Z277" i="2"/>
  <c r="E277" i="2"/>
  <c r="AA277" i="2" s="1"/>
  <c r="AF277" i="2" s="1"/>
  <c r="Z276" i="2"/>
  <c r="E276" i="2"/>
  <c r="AA276" i="2" s="1"/>
  <c r="AF276" i="2" s="1"/>
  <c r="AU276" i="2" s="1"/>
  <c r="Z275" i="2"/>
  <c r="E275" i="2"/>
  <c r="AA275" i="2" s="1"/>
  <c r="AF275" i="2" s="1"/>
  <c r="AU275" i="2" s="1"/>
  <c r="Z274" i="2"/>
  <c r="E274" i="2"/>
  <c r="AA274" i="2" s="1"/>
  <c r="AF274" i="2" s="1"/>
  <c r="BF274" i="2" s="1"/>
  <c r="Z273" i="2"/>
  <c r="E273" i="2"/>
  <c r="AA273" i="2" s="1"/>
  <c r="AF273" i="2" s="1"/>
  <c r="BJ273" i="2" s="1"/>
  <c r="Z272" i="2"/>
  <c r="E272" i="2"/>
  <c r="AA272" i="2" s="1"/>
  <c r="AF272" i="2" s="1"/>
  <c r="BA272" i="2" s="1"/>
  <c r="Z271" i="2"/>
  <c r="E271" i="2"/>
  <c r="AA271" i="2" s="1"/>
  <c r="AF271" i="2" s="1"/>
  <c r="AE270" i="2"/>
  <c r="Z270" i="2"/>
  <c r="E270" i="2"/>
  <c r="AA270" i="2" s="1"/>
  <c r="AE269" i="2"/>
  <c r="AA269" i="2"/>
  <c r="AF269" i="2" s="1"/>
  <c r="Z269" i="2"/>
  <c r="E269" i="2"/>
  <c r="AE268" i="2"/>
  <c r="Z268" i="2"/>
  <c r="E268" i="2"/>
  <c r="AA268" i="2" s="1"/>
  <c r="AF268" i="2" s="1"/>
  <c r="AE267" i="2"/>
  <c r="Z267" i="2"/>
  <c r="E267" i="2"/>
  <c r="AA267" i="2" s="1"/>
  <c r="AF267" i="2" s="1"/>
  <c r="BF267" i="2" s="1"/>
  <c r="AE266" i="2"/>
  <c r="Z266" i="2"/>
  <c r="E266" i="2"/>
  <c r="AA266" i="2" s="1"/>
  <c r="AF266" i="2" s="1"/>
  <c r="Z265" i="2"/>
  <c r="E265" i="2"/>
  <c r="AA265" i="2" s="1"/>
  <c r="AF265" i="2" s="1"/>
  <c r="AE264" i="2"/>
  <c r="Z264" i="2"/>
  <c r="E264" i="2"/>
  <c r="AA264" i="2" s="1"/>
  <c r="AF264" i="2" s="1"/>
  <c r="AE263" i="2"/>
  <c r="Z263" i="2"/>
  <c r="E263" i="2"/>
  <c r="AA263" i="2" s="1"/>
  <c r="AF263" i="2" s="1"/>
  <c r="AE262" i="2"/>
  <c r="Z262" i="2"/>
  <c r="E262" i="2"/>
  <c r="AA262" i="2" s="1"/>
  <c r="Z261" i="2"/>
  <c r="E261" i="2"/>
  <c r="AA261" i="2" s="1"/>
  <c r="AF261" i="2" s="1"/>
  <c r="Z260" i="2"/>
  <c r="E260" i="2"/>
  <c r="AA260" i="2" s="1"/>
  <c r="AF260" i="2" s="1"/>
  <c r="BK260" i="2" s="1"/>
  <c r="AE259" i="2"/>
  <c r="Z259" i="2"/>
  <c r="E259" i="2"/>
  <c r="AA259" i="2" s="1"/>
  <c r="AF259" i="2" s="1"/>
  <c r="BF259" i="2" s="1"/>
  <c r="Z258" i="2"/>
  <c r="E258" i="2"/>
  <c r="AA258" i="2" s="1"/>
  <c r="AF258" i="2" s="1"/>
  <c r="AU258" i="2" s="1"/>
  <c r="Z257" i="2"/>
  <c r="E257" i="2"/>
  <c r="AA257" i="2" s="1"/>
  <c r="AF257" i="2" s="1"/>
  <c r="BK257" i="2" s="1"/>
  <c r="AE256" i="2"/>
  <c r="Z256" i="2"/>
  <c r="E256" i="2"/>
  <c r="AA256" i="2" s="1"/>
  <c r="AF256" i="2" s="1"/>
  <c r="BA256" i="2" s="1"/>
  <c r="BA255" i="2"/>
  <c r="Z255" i="2"/>
  <c r="E255" i="2"/>
  <c r="AA255" i="2" s="1"/>
  <c r="AF255" i="2" s="1"/>
  <c r="BF255" i="2" s="1"/>
  <c r="AE254" i="2"/>
  <c r="Z254" i="2"/>
  <c r="E254" i="2"/>
  <c r="AA254" i="2" s="1"/>
  <c r="AE253" i="2"/>
  <c r="Z253" i="2"/>
  <c r="E253" i="2"/>
  <c r="AA253" i="2" s="1"/>
  <c r="AF253" i="2" s="1"/>
  <c r="Z252" i="2"/>
  <c r="E252" i="2"/>
  <c r="AA252" i="2" s="1"/>
  <c r="AF252" i="2" s="1"/>
  <c r="AE251" i="2"/>
  <c r="Z251" i="2"/>
  <c r="E251" i="2"/>
  <c r="AA251" i="2" s="1"/>
  <c r="AF251" i="2" s="1"/>
  <c r="BJ251" i="2" s="1"/>
  <c r="Z250" i="2"/>
  <c r="E250" i="2"/>
  <c r="AA250" i="2" s="1"/>
  <c r="AF250" i="2" s="1"/>
  <c r="AE249" i="2"/>
  <c r="Z249" i="2"/>
  <c r="E249" i="2"/>
  <c r="AA249" i="2" s="1"/>
  <c r="AE248" i="2"/>
  <c r="Z248" i="2"/>
  <c r="E248" i="2"/>
  <c r="AA248" i="2" s="1"/>
  <c r="AE247" i="2"/>
  <c r="Z247" i="2"/>
  <c r="E247" i="2"/>
  <c r="AA247" i="2" s="1"/>
  <c r="AE246" i="2"/>
  <c r="Z246" i="2"/>
  <c r="E246" i="2"/>
  <c r="AA246" i="2" s="1"/>
  <c r="AF246" i="2" s="1"/>
  <c r="AU246" i="2" s="1"/>
  <c r="AE245" i="2"/>
  <c r="Z245" i="2"/>
  <c r="E245" i="2"/>
  <c r="AA245" i="2" s="1"/>
  <c r="AA244" i="2"/>
  <c r="AF244" i="2" s="1"/>
  <c r="BK244" i="2" s="1"/>
  <c r="Z244" i="2"/>
  <c r="E244" i="2"/>
  <c r="Z243" i="2"/>
  <c r="E243" i="2"/>
  <c r="AA243" i="2" s="1"/>
  <c r="AF243" i="2" s="1"/>
  <c r="Z242" i="2"/>
  <c r="E242" i="2"/>
  <c r="AA242" i="2" s="1"/>
  <c r="AF242" i="2" s="1"/>
  <c r="AE241" i="2"/>
  <c r="Z241" i="2"/>
  <c r="E241" i="2"/>
  <c r="AA241" i="2" s="1"/>
  <c r="AF241" i="2" s="1"/>
  <c r="Z240" i="2"/>
  <c r="E240" i="2"/>
  <c r="AA240" i="2" s="1"/>
  <c r="AF240" i="2" s="1"/>
  <c r="BJ240" i="2" s="1"/>
  <c r="AE239" i="2"/>
  <c r="Z239" i="2"/>
  <c r="E239" i="2"/>
  <c r="AA239" i="2" s="1"/>
  <c r="AE238" i="2"/>
  <c r="Z238" i="2"/>
  <c r="E238" i="2"/>
  <c r="AA238" i="2" s="1"/>
  <c r="AF238" i="2" s="1"/>
  <c r="Z237" i="2"/>
  <c r="E237" i="2"/>
  <c r="AA237" i="2" s="1"/>
  <c r="AF237" i="2" s="1"/>
  <c r="AU237" i="2" s="1"/>
  <c r="Z236" i="2"/>
  <c r="E236" i="2"/>
  <c r="AA236" i="2" s="1"/>
  <c r="AF236" i="2" s="1"/>
  <c r="AE235" i="2"/>
  <c r="Z235" i="2"/>
  <c r="E235" i="2"/>
  <c r="AA235" i="2" s="1"/>
  <c r="Z234" i="2"/>
  <c r="E234" i="2"/>
  <c r="AA234" i="2" s="1"/>
  <c r="AF234" i="2" s="1"/>
  <c r="Z233" i="2"/>
  <c r="E233" i="2"/>
  <c r="AA233" i="2" s="1"/>
  <c r="AF233" i="2" s="1"/>
  <c r="AE232" i="2"/>
  <c r="Z232" i="2"/>
  <c r="E232" i="2"/>
  <c r="AA232" i="2" s="1"/>
  <c r="Z231" i="2"/>
  <c r="E231" i="2"/>
  <c r="AA231" i="2" s="1"/>
  <c r="AF231" i="2" s="1"/>
  <c r="BK231" i="2" s="1"/>
  <c r="AE230" i="2"/>
  <c r="Z230" i="2"/>
  <c r="E230" i="2"/>
  <c r="AA230" i="2" s="1"/>
  <c r="AF230" i="2" s="1"/>
  <c r="AF229" i="2"/>
  <c r="BK229" i="2" s="1"/>
  <c r="Z229" i="2"/>
  <c r="E229" i="2"/>
  <c r="AA229" i="2" s="1"/>
  <c r="AE228" i="2"/>
  <c r="AA228" i="2"/>
  <c r="Z228" i="2"/>
  <c r="E228" i="2"/>
  <c r="Z227" i="2"/>
  <c r="E227" i="2"/>
  <c r="AA227" i="2" s="1"/>
  <c r="AF227" i="2" s="1"/>
  <c r="Z226" i="2"/>
  <c r="E226" i="2"/>
  <c r="AA226" i="2" s="1"/>
  <c r="AF226" i="2" s="1"/>
  <c r="BK226" i="2" s="1"/>
  <c r="Z225" i="2"/>
  <c r="E225" i="2"/>
  <c r="AA225" i="2" s="1"/>
  <c r="AF225" i="2" s="1"/>
  <c r="BJ225" i="2" s="1"/>
  <c r="Z224" i="2"/>
  <c r="E224" i="2"/>
  <c r="AA224" i="2" s="1"/>
  <c r="AF224" i="2" s="1"/>
  <c r="AE223" i="2"/>
  <c r="Z223" i="2"/>
  <c r="E223" i="2"/>
  <c r="AA223" i="2" s="1"/>
  <c r="Z222" i="2"/>
  <c r="E222" i="2"/>
  <c r="AA222" i="2" s="1"/>
  <c r="AF222" i="2" s="1"/>
  <c r="BF222" i="2" s="1"/>
  <c r="Z221" i="2"/>
  <c r="E221" i="2"/>
  <c r="AA221" i="2" s="1"/>
  <c r="AF221" i="2" s="1"/>
  <c r="Z220" i="2"/>
  <c r="E220" i="2"/>
  <c r="AA220" i="2" s="1"/>
  <c r="AF220" i="2" s="1"/>
  <c r="Z219" i="2"/>
  <c r="E219" i="2"/>
  <c r="AA219" i="2" s="1"/>
  <c r="AF219" i="2" s="1"/>
  <c r="BJ219" i="2" s="1"/>
  <c r="Z218" i="2"/>
  <c r="E218" i="2"/>
  <c r="AA218" i="2" s="1"/>
  <c r="AF218" i="2" s="1"/>
  <c r="BA218" i="2" s="1"/>
  <c r="Z217" i="2"/>
  <c r="E217" i="2"/>
  <c r="AA217" i="2" s="1"/>
  <c r="AF217" i="2" s="1"/>
  <c r="Z216" i="2"/>
  <c r="E216" i="2"/>
  <c r="AA216" i="2" s="1"/>
  <c r="AF216" i="2" s="1"/>
  <c r="Z215" i="2"/>
  <c r="E215" i="2"/>
  <c r="AA215" i="2" s="1"/>
  <c r="AF215" i="2" s="1"/>
  <c r="Z214" i="2"/>
  <c r="E214" i="2"/>
  <c r="AA214" i="2" s="1"/>
  <c r="AF214" i="2" s="1"/>
  <c r="BF214" i="2" s="1"/>
  <c r="AE213" i="2"/>
  <c r="Z213" i="2"/>
  <c r="E213" i="2"/>
  <c r="AA213" i="2" s="1"/>
  <c r="AF213" i="2" s="1"/>
  <c r="BA213" i="2" s="1"/>
  <c r="Z212" i="2"/>
  <c r="E212" i="2"/>
  <c r="AA212" i="2" s="1"/>
  <c r="AF212" i="2" s="1"/>
  <c r="BK212" i="2" s="1"/>
  <c r="Z211" i="2"/>
  <c r="E211" i="2"/>
  <c r="AA211" i="2" s="1"/>
  <c r="AF211" i="2" s="1"/>
  <c r="BF211" i="2" s="1"/>
  <c r="Z210" i="2"/>
  <c r="E210" i="2"/>
  <c r="AA210" i="2" s="1"/>
  <c r="AF210" i="2" s="1"/>
  <c r="BA210" i="2" s="1"/>
  <c r="Z209" i="2"/>
  <c r="E209" i="2"/>
  <c r="AA209" i="2" s="1"/>
  <c r="AF209" i="2" s="1"/>
  <c r="BF209" i="2" s="1"/>
  <c r="Z208" i="2"/>
  <c r="E208" i="2"/>
  <c r="AA208" i="2" s="1"/>
  <c r="AF208" i="2" s="1"/>
  <c r="AU208" i="2" s="1"/>
  <c r="Z207" i="2"/>
  <c r="E207" i="2"/>
  <c r="AA207" i="2" s="1"/>
  <c r="AF207" i="2" s="1"/>
  <c r="AU207" i="2" s="1"/>
  <c r="Z206" i="2"/>
  <c r="E206" i="2"/>
  <c r="AA206" i="2" s="1"/>
  <c r="AF206" i="2" s="1"/>
  <c r="BJ206" i="2" s="1"/>
  <c r="Z205" i="2"/>
  <c r="E205" i="2"/>
  <c r="AA205" i="2" s="1"/>
  <c r="AF205" i="2" s="1"/>
  <c r="Z204" i="2"/>
  <c r="E204" i="2"/>
  <c r="AA204" i="2" s="1"/>
  <c r="AF204" i="2" s="1"/>
  <c r="Z203" i="2"/>
  <c r="E203" i="2"/>
  <c r="AA203" i="2" s="1"/>
  <c r="AF203" i="2" s="1"/>
  <c r="Z202" i="2"/>
  <c r="E202" i="2"/>
  <c r="AA202" i="2" s="1"/>
  <c r="AF202" i="2" s="1"/>
  <c r="BA202" i="2" s="1"/>
  <c r="Z201" i="2"/>
  <c r="E201" i="2"/>
  <c r="AA201" i="2" s="1"/>
  <c r="AF201" i="2" s="1"/>
  <c r="Z200" i="2"/>
  <c r="E200" i="2"/>
  <c r="AA200" i="2" s="1"/>
  <c r="AF200" i="2" s="1"/>
  <c r="BK200" i="2" s="1"/>
  <c r="Z199" i="2"/>
  <c r="E199" i="2"/>
  <c r="AA199" i="2" s="1"/>
  <c r="AF199" i="2" s="1"/>
  <c r="BF199" i="2" s="1"/>
  <c r="Z198" i="2"/>
  <c r="E198" i="2"/>
  <c r="AA198" i="2" s="1"/>
  <c r="AF198" i="2" s="1"/>
  <c r="AE197" i="2"/>
  <c r="Z197" i="2"/>
  <c r="E197" i="2"/>
  <c r="AA197" i="2" s="1"/>
  <c r="AF197" i="2" s="1"/>
  <c r="Z196" i="2"/>
  <c r="E196" i="2"/>
  <c r="AA196" i="2" s="1"/>
  <c r="AF196" i="2" s="1"/>
  <c r="Z195" i="2"/>
  <c r="E195" i="2"/>
  <c r="AA195" i="2" s="1"/>
  <c r="AF195" i="2" s="1"/>
  <c r="Z194" i="2"/>
  <c r="E194" i="2"/>
  <c r="AA194" i="2" s="1"/>
  <c r="AF194" i="2" s="1"/>
  <c r="BK194" i="2" s="1"/>
  <c r="Z193" i="2"/>
  <c r="E193" i="2"/>
  <c r="AA193" i="2" s="1"/>
  <c r="AF193" i="2" s="1"/>
  <c r="AE192" i="2"/>
  <c r="Z192" i="2"/>
  <c r="E192" i="2"/>
  <c r="AA192" i="2" s="1"/>
  <c r="AF192" i="2" s="1"/>
  <c r="BK192" i="2" s="1"/>
  <c r="AE191" i="2"/>
  <c r="Z191" i="2"/>
  <c r="E191" i="2"/>
  <c r="AA191" i="2" s="1"/>
  <c r="AF191" i="2" s="1"/>
  <c r="Z190" i="2"/>
  <c r="E190" i="2"/>
  <c r="AA190" i="2" s="1"/>
  <c r="AF190" i="2" s="1"/>
  <c r="BK190" i="2" s="1"/>
  <c r="AE189" i="2"/>
  <c r="AA189" i="2"/>
  <c r="AF189" i="2" s="1"/>
  <c r="Z189" i="2"/>
  <c r="E189" i="2"/>
  <c r="Z188" i="2"/>
  <c r="E188" i="2"/>
  <c r="AA188" i="2" s="1"/>
  <c r="AF188" i="2" s="1"/>
  <c r="BK188" i="2" s="1"/>
  <c r="AE187" i="2"/>
  <c r="Z187" i="2"/>
  <c r="E187" i="2"/>
  <c r="AA187" i="2" s="1"/>
  <c r="AF187" i="2" s="1"/>
  <c r="BF187" i="2" s="1"/>
  <c r="Z186" i="2"/>
  <c r="E186" i="2"/>
  <c r="AA186" i="2" s="1"/>
  <c r="AF186" i="2" s="1"/>
  <c r="Z185" i="2"/>
  <c r="E185" i="2"/>
  <c r="AA185" i="2" s="1"/>
  <c r="AF185" i="2" s="1"/>
  <c r="Z184" i="2"/>
  <c r="E184" i="2"/>
  <c r="AA184" i="2" s="1"/>
  <c r="AF184" i="2" s="1"/>
  <c r="Z183" i="2"/>
  <c r="E183" i="2"/>
  <c r="AA183" i="2" s="1"/>
  <c r="AF183" i="2" s="1"/>
  <c r="AE182" i="2"/>
  <c r="Z182" i="2"/>
  <c r="E182" i="2"/>
  <c r="AA182" i="2" s="1"/>
  <c r="AF182" i="2" s="1"/>
  <c r="BJ182" i="2" s="1"/>
  <c r="Z181" i="2"/>
  <c r="E181" i="2"/>
  <c r="AA181" i="2" s="1"/>
  <c r="AF181" i="2" s="1"/>
  <c r="Z180" i="2"/>
  <c r="E180" i="2"/>
  <c r="AA180" i="2" s="1"/>
  <c r="AF180" i="2" s="1"/>
  <c r="BA180" i="2" s="1"/>
  <c r="AE179" i="2"/>
  <c r="AA179" i="2"/>
  <c r="AF179" i="2" s="1"/>
  <c r="Z179" i="2"/>
  <c r="E179" i="2"/>
  <c r="Z178" i="2"/>
  <c r="E178" i="2"/>
  <c r="AA178" i="2" s="1"/>
  <c r="AF178" i="2" s="1"/>
  <c r="AE177" i="2"/>
  <c r="Z177" i="2"/>
  <c r="E177" i="2"/>
  <c r="AA177" i="2" s="1"/>
  <c r="AF177" i="2" s="1"/>
  <c r="Z176" i="2"/>
  <c r="E176" i="2"/>
  <c r="AA176" i="2" s="1"/>
  <c r="AF176" i="2" s="1"/>
  <c r="AU176" i="2" s="1"/>
  <c r="AE175" i="2"/>
  <c r="Z175" i="2"/>
  <c r="E175" i="2"/>
  <c r="AA175" i="2" s="1"/>
  <c r="AF175" i="2" s="1"/>
  <c r="BF175" i="2" s="1"/>
  <c r="AE174" i="2"/>
  <c r="Z174" i="2"/>
  <c r="E174" i="2"/>
  <c r="AA174" i="2" s="1"/>
  <c r="AF174" i="2" s="1"/>
  <c r="BF174" i="2" s="1"/>
  <c r="AE173" i="2"/>
  <c r="Z173" i="2"/>
  <c r="E173" i="2"/>
  <c r="AA173" i="2" s="1"/>
  <c r="AF173" i="2" s="1"/>
  <c r="AE172" i="2"/>
  <c r="Z172" i="2"/>
  <c r="E172" i="2"/>
  <c r="AA172" i="2" s="1"/>
  <c r="AF172" i="2" s="1"/>
  <c r="Z171" i="2"/>
  <c r="E171" i="2"/>
  <c r="AA171" i="2" s="1"/>
  <c r="AF171" i="2" s="1"/>
  <c r="AA170" i="2"/>
  <c r="AF170" i="2" s="1"/>
  <c r="Z170" i="2"/>
  <c r="E170" i="2"/>
  <c r="Z169" i="2"/>
  <c r="E169" i="2"/>
  <c r="AA169" i="2" s="1"/>
  <c r="AF169" i="2" s="1"/>
  <c r="Z168" i="2"/>
  <c r="E168" i="2"/>
  <c r="AA168" i="2" s="1"/>
  <c r="AF168" i="2" s="1"/>
  <c r="AE167" i="2"/>
  <c r="Z167" i="2"/>
  <c r="E167" i="2"/>
  <c r="AA167" i="2" s="1"/>
  <c r="AF167" i="2" s="1"/>
  <c r="Z166" i="2"/>
  <c r="E166" i="2"/>
  <c r="AA166" i="2" s="1"/>
  <c r="AF166" i="2" s="1"/>
  <c r="Z165" i="2"/>
  <c r="E165" i="2"/>
  <c r="AA165" i="2" s="1"/>
  <c r="AF165" i="2" s="1"/>
  <c r="Z164" i="2"/>
  <c r="E164" i="2"/>
  <c r="AA164" i="2" s="1"/>
  <c r="AF164" i="2" s="1"/>
  <c r="AA163" i="2"/>
  <c r="AF163" i="2" s="1"/>
  <c r="Z163" i="2"/>
  <c r="E163" i="2"/>
  <c r="Z162" i="2"/>
  <c r="E162" i="2"/>
  <c r="AA162" i="2" s="1"/>
  <c r="AF162" i="2" s="1"/>
  <c r="BK162" i="2" s="1"/>
  <c r="Z161" i="2"/>
  <c r="E161" i="2"/>
  <c r="AA161" i="2" s="1"/>
  <c r="AF161" i="2" s="1"/>
  <c r="AE160" i="2"/>
  <c r="Z160" i="2"/>
  <c r="E160" i="2"/>
  <c r="AA160" i="2" s="1"/>
  <c r="AF160" i="2" s="1"/>
  <c r="BK160" i="2" s="1"/>
  <c r="Z159" i="2"/>
  <c r="E159" i="2"/>
  <c r="AA159" i="2" s="1"/>
  <c r="AF159" i="2" s="1"/>
  <c r="BK159" i="2" s="1"/>
  <c r="AE158" i="2"/>
  <c r="Z158" i="2"/>
  <c r="E158" i="2"/>
  <c r="AA158" i="2" s="1"/>
  <c r="AF158" i="2" s="1"/>
  <c r="Z157" i="2"/>
  <c r="E157" i="2"/>
  <c r="AA157" i="2" s="1"/>
  <c r="AF157" i="2" s="1"/>
  <c r="AE156" i="2"/>
  <c r="Z156" i="2"/>
  <c r="E156" i="2"/>
  <c r="AA156" i="2" s="1"/>
  <c r="AF156" i="2" s="1"/>
  <c r="Z155" i="2"/>
  <c r="E155" i="2"/>
  <c r="AA155" i="2" s="1"/>
  <c r="AF155" i="2" s="1"/>
  <c r="AU155" i="2" s="1"/>
  <c r="Z154" i="2"/>
  <c r="E154" i="2"/>
  <c r="AA154" i="2" s="1"/>
  <c r="AF154" i="2" s="1"/>
  <c r="BA154" i="2" s="1"/>
  <c r="Z153" i="2"/>
  <c r="E153" i="2"/>
  <c r="AA153" i="2" s="1"/>
  <c r="AF153" i="2" s="1"/>
  <c r="Z152" i="2"/>
  <c r="E152" i="2"/>
  <c r="AA152" i="2" s="1"/>
  <c r="AF152" i="2" s="1"/>
  <c r="BJ152" i="2" s="1"/>
  <c r="Z151" i="2"/>
  <c r="E151" i="2"/>
  <c r="AA151" i="2" s="1"/>
  <c r="AF151" i="2" s="1"/>
  <c r="Z150" i="2"/>
  <c r="E150" i="2"/>
  <c r="AA150" i="2" s="1"/>
  <c r="AF150" i="2" s="1"/>
  <c r="BJ150" i="2" s="1"/>
  <c r="Z149" i="2"/>
  <c r="E149" i="2"/>
  <c r="AA149" i="2" s="1"/>
  <c r="AF149" i="2" s="1"/>
  <c r="Z148" i="2"/>
  <c r="E148" i="2"/>
  <c r="AA148" i="2" s="1"/>
  <c r="AF148" i="2" s="1"/>
  <c r="Z147" i="2"/>
  <c r="E147" i="2"/>
  <c r="AA147" i="2" s="1"/>
  <c r="AF147" i="2" s="1"/>
  <c r="AA146" i="2"/>
  <c r="AF146" i="2" s="1"/>
  <c r="BF146" i="2" s="1"/>
  <c r="Z146" i="2"/>
  <c r="E146" i="2"/>
  <c r="Z145" i="2"/>
  <c r="E145" i="2"/>
  <c r="AA145" i="2" s="1"/>
  <c r="AF145" i="2" s="1"/>
  <c r="BJ145" i="2" s="1"/>
  <c r="Z144" i="2"/>
  <c r="E144" i="2"/>
  <c r="AA144" i="2" s="1"/>
  <c r="AF144" i="2" s="1"/>
  <c r="AA143" i="2"/>
  <c r="AF143" i="2" s="1"/>
  <c r="Z143" i="2"/>
  <c r="E143" i="2"/>
  <c r="Z142" i="2"/>
  <c r="E142" i="2"/>
  <c r="AA142" i="2" s="1"/>
  <c r="AF142" i="2" s="1"/>
  <c r="AE141" i="2"/>
  <c r="Z141" i="2"/>
  <c r="E141" i="2"/>
  <c r="AA141" i="2" s="1"/>
  <c r="AF141" i="2" s="1"/>
  <c r="Z140" i="2"/>
  <c r="E140" i="2"/>
  <c r="AA140" i="2" s="1"/>
  <c r="AF140" i="2" s="1"/>
  <c r="Z139" i="2"/>
  <c r="E139" i="2"/>
  <c r="AA139" i="2" s="1"/>
  <c r="AF139" i="2" s="1"/>
  <c r="AE138" i="2"/>
  <c r="AA138" i="2"/>
  <c r="AF138" i="2" s="1"/>
  <c r="BF138" i="2" s="1"/>
  <c r="Z138" i="2"/>
  <c r="E138" i="2"/>
  <c r="AE137" i="2"/>
  <c r="Z137" i="2"/>
  <c r="E137" i="2"/>
  <c r="AA137" i="2" s="1"/>
  <c r="AF137" i="2" s="1"/>
  <c r="Z136" i="2"/>
  <c r="E136" i="2"/>
  <c r="AA136" i="2" s="1"/>
  <c r="AF136" i="2" s="1"/>
  <c r="AE135" i="2"/>
  <c r="Z135" i="2"/>
  <c r="E135" i="2"/>
  <c r="AA135" i="2" s="1"/>
  <c r="AF135" i="2" s="1"/>
  <c r="Z134" i="2"/>
  <c r="E134" i="2"/>
  <c r="AA134" i="2" s="1"/>
  <c r="AF134" i="2" s="1"/>
  <c r="Z133" i="2"/>
  <c r="E133" i="2"/>
  <c r="AA133" i="2" s="1"/>
  <c r="AF133" i="2" s="1"/>
  <c r="Z132" i="2"/>
  <c r="E132" i="2"/>
  <c r="AA132" i="2" s="1"/>
  <c r="AF132" i="2" s="1"/>
  <c r="Z131" i="2"/>
  <c r="E131" i="2"/>
  <c r="AA131" i="2" s="1"/>
  <c r="AF131" i="2" s="1"/>
  <c r="AA130" i="2"/>
  <c r="AF130" i="2" s="1"/>
  <c r="BA130" i="2" s="1"/>
  <c r="Z130" i="2"/>
  <c r="E130" i="2"/>
  <c r="AE129" i="2"/>
  <c r="Z129" i="2"/>
  <c r="E129" i="2"/>
  <c r="AA129" i="2" s="1"/>
  <c r="AF129" i="2" s="1"/>
  <c r="Z128" i="2"/>
  <c r="E128" i="2"/>
  <c r="AA128" i="2" s="1"/>
  <c r="AF128" i="2" s="1"/>
  <c r="Z127" i="2"/>
  <c r="E127" i="2"/>
  <c r="AA127" i="2" s="1"/>
  <c r="AF127" i="2" s="1"/>
  <c r="Z126" i="2"/>
  <c r="E126" i="2"/>
  <c r="AA126" i="2" s="1"/>
  <c r="AF126" i="2" s="1"/>
  <c r="BJ126" i="2" s="1"/>
  <c r="AE125" i="2"/>
  <c r="Z125" i="2"/>
  <c r="E125" i="2"/>
  <c r="AA125" i="2" s="1"/>
  <c r="AF125" i="2" s="1"/>
  <c r="BF125" i="2" s="1"/>
  <c r="Z124" i="2"/>
  <c r="E124" i="2"/>
  <c r="AA124" i="2" s="1"/>
  <c r="AF124" i="2" s="1"/>
  <c r="BK124" i="2" s="1"/>
  <c r="AE123" i="2"/>
  <c r="Z123" i="2"/>
  <c r="E123" i="2"/>
  <c r="AA123" i="2" s="1"/>
  <c r="AF123" i="2" s="1"/>
  <c r="Z122" i="2"/>
  <c r="E122" i="2"/>
  <c r="AA122" i="2" s="1"/>
  <c r="AF122" i="2" s="1"/>
  <c r="BA122" i="2" s="1"/>
  <c r="Z121" i="2"/>
  <c r="E121" i="2"/>
  <c r="AA121" i="2" s="1"/>
  <c r="AF121" i="2" s="1"/>
  <c r="Z120" i="2"/>
  <c r="E120" i="2"/>
  <c r="AA120" i="2" s="1"/>
  <c r="AF120" i="2" s="1"/>
  <c r="BF120" i="2" s="1"/>
  <c r="AE119" i="2"/>
  <c r="Z119" i="2"/>
  <c r="E119" i="2"/>
  <c r="AA119" i="2" s="1"/>
  <c r="AF119" i="2" s="1"/>
  <c r="Z118" i="2"/>
  <c r="E118" i="2"/>
  <c r="AA118" i="2" s="1"/>
  <c r="AF118" i="2" s="1"/>
  <c r="BK118" i="2" s="1"/>
  <c r="Z117" i="2"/>
  <c r="E117" i="2"/>
  <c r="AA117" i="2" s="1"/>
  <c r="AF117" i="2" s="1"/>
  <c r="Z116" i="2"/>
  <c r="E116" i="2"/>
  <c r="AA116" i="2" s="1"/>
  <c r="AF116" i="2" s="1"/>
  <c r="Z115" i="2"/>
  <c r="E115" i="2"/>
  <c r="AA115" i="2" s="1"/>
  <c r="AF115" i="2" s="1"/>
  <c r="AE114" i="2"/>
  <c r="AA114" i="2"/>
  <c r="AF114" i="2" s="1"/>
  <c r="Z114" i="2"/>
  <c r="E114" i="2"/>
  <c r="AE113" i="2"/>
  <c r="Z113" i="2"/>
  <c r="E113" i="2"/>
  <c r="AA113" i="2" s="1"/>
  <c r="AF113" i="2" s="1"/>
  <c r="AU113" i="2" s="1"/>
  <c r="AE112" i="2"/>
  <c r="Z112" i="2"/>
  <c r="E112" i="2"/>
  <c r="AA112" i="2" s="1"/>
  <c r="AF112" i="2" s="1"/>
  <c r="BF112" i="2" s="1"/>
  <c r="AA111" i="2"/>
  <c r="AF111" i="2" s="1"/>
  <c r="BJ111" i="2" s="1"/>
  <c r="Z111" i="2"/>
  <c r="E111" i="2"/>
  <c r="AE110" i="2"/>
  <c r="Z110" i="2"/>
  <c r="E110" i="2"/>
  <c r="AA110" i="2" s="1"/>
  <c r="AF110" i="2" s="1"/>
  <c r="BA110" i="2" s="1"/>
  <c r="Z109" i="2"/>
  <c r="E109" i="2"/>
  <c r="AA109" i="2" s="1"/>
  <c r="AF109" i="2" s="1"/>
  <c r="BA109" i="2" s="1"/>
  <c r="Z108" i="2"/>
  <c r="E108" i="2"/>
  <c r="AA108" i="2" s="1"/>
  <c r="AF108" i="2" s="1"/>
  <c r="AU108" i="2" s="1"/>
  <c r="Z107" i="2"/>
  <c r="E107" i="2"/>
  <c r="AA107" i="2" s="1"/>
  <c r="AF107" i="2" s="1"/>
  <c r="BJ107" i="2" s="1"/>
  <c r="Z106" i="2"/>
  <c r="E106" i="2"/>
  <c r="AA106" i="2" s="1"/>
  <c r="AF106" i="2" s="1"/>
  <c r="BF106" i="2" s="1"/>
  <c r="AE105" i="2"/>
  <c r="Z105" i="2"/>
  <c r="E105" i="2"/>
  <c r="AA105" i="2" s="1"/>
  <c r="AF105" i="2" s="1"/>
  <c r="BJ105" i="2" s="1"/>
  <c r="AE104" i="2"/>
  <c r="Z104" i="2"/>
  <c r="E104" i="2"/>
  <c r="AA104" i="2" s="1"/>
  <c r="AF104" i="2" s="1"/>
  <c r="BA104" i="2" s="1"/>
  <c r="Z103" i="2"/>
  <c r="E103" i="2"/>
  <c r="AA103" i="2" s="1"/>
  <c r="AF103" i="2" s="1"/>
  <c r="Z102" i="2"/>
  <c r="E102" i="2"/>
  <c r="AA102" i="2" s="1"/>
  <c r="AF102" i="2" s="1"/>
  <c r="AE101" i="2"/>
  <c r="Z101" i="2"/>
  <c r="E101" i="2"/>
  <c r="AA101" i="2" s="1"/>
  <c r="AF101" i="2" s="1"/>
  <c r="BK101" i="2" s="1"/>
  <c r="Z100" i="2"/>
  <c r="E100" i="2"/>
  <c r="AA100" i="2" s="1"/>
  <c r="AF100" i="2" s="1"/>
  <c r="BF100" i="2" s="1"/>
  <c r="Z99" i="2"/>
  <c r="E99" i="2"/>
  <c r="AA99" i="2" s="1"/>
  <c r="AF99" i="2" s="1"/>
  <c r="BF99" i="2" s="1"/>
  <c r="Z98" i="2"/>
  <c r="E98" i="2"/>
  <c r="AA98" i="2" s="1"/>
  <c r="AF98" i="2" s="1"/>
  <c r="AU98" i="2" s="1"/>
  <c r="AE97" i="2"/>
  <c r="AA97" i="2"/>
  <c r="AF97" i="2" s="1"/>
  <c r="Z97" i="2"/>
  <c r="E97" i="2"/>
  <c r="Z96" i="2"/>
  <c r="E96" i="2"/>
  <c r="AA96" i="2" s="1"/>
  <c r="AF96" i="2" s="1"/>
  <c r="BJ96" i="2" s="1"/>
  <c r="AE95" i="2"/>
  <c r="Z95" i="2"/>
  <c r="E95" i="2"/>
  <c r="AA95" i="2" s="1"/>
  <c r="AF95" i="2" s="1"/>
  <c r="AU95" i="2" s="1"/>
  <c r="Z94" i="2"/>
  <c r="E94" i="2"/>
  <c r="AA94" i="2" s="1"/>
  <c r="AF94" i="2" s="1"/>
  <c r="BK94" i="2" s="1"/>
  <c r="Z93" i="2"/>
  <c r="E93" i="2"/>
  <c r="AA93" i="2" s="1"/>
  <c r="AF93" i="2" s="1"/>
  <c r="BF93" i="2" s="1"/>
  <c r="Z92" i="2"/>
  <c r="E92" i="2"/>
  <c r="AA92" i="2" s="1"/>
  <c r="AF92" i="2" s="1"/>
  <c r="BA92" i="2" s="1"/>
  <c r="Z91" i="2"/>
  <c r="E91" i="2"/>
  <c r="AA91" i="2" s="1"/>
  <c r="AF91" i="2" s="1"/>
  <c r="BK91" i="2" s="1"/>
  <c r="Z90" i="2"/>
  <c r="E90" i="2"/>
  <c r="AA90" i="2" s="1"/>
  <c r="AF90" i="2" s="1"/>
  <c r="BJ90" i="2" s="1"/>
  <c r="AE89" i="2"/>
  <c r="Z89" i="2"/>
  <c r="E89" i="2"/>
  <c r="AA89" i="2" s="1"/>
  <c r="Z88" i="2"/>
  <c r="E88" i="2"/>
  <c r="AA88" i="2" s="1"/>
  <c r="AF88" i="2" s="1"/>
  <c r="Z87" i="2"/>
  <c r="E87" i="2"/>
  <c r="AA87" i="2" s="1"/>
  <c r="AF87" i="2" s="1"/>
  <c r="BJ87" i="2" s="1"/>
  <c r="AA86" i="2"/>
  <c r="AF86" i="2" s="1"/>
  <c r="Z86" i="2"/>
  <c r="E86" i="2"/>
  <c r="AE85" i="2"/>
  <c r="AA85" i="2"/>
  <c r="AF85" i="2" s="1"/>
  <c r="BA85" i="2" s="1"/>
  <c r="Z85" i="2"/>
  <c r="E85" i="2"/>
  <c r="AE84" i="2"/>
  <c r="Z84" i="2"/>
  <c r="E84" i="2"/>
  <c r="AA84" i="2" s="1"/>
  <c r="AF84" i="2" s="1"/>
  <c r="BF84" i="2" s="1"/>
  <c r="Z83" i="2"/>
  <c r="E83" i="2"/>
  <c r="AA83" i="2" s="1"/>
  <c r="AF83" i="2" s="1"/>
  <c r="Z82" i="2"/>
  <c r="E82" i="2"/>
  <c r="AA82" i="2" s="1"/>
  <c r="AF82" i="2" s="1"/>
  <c r="BA82" i="2" s="1"/>
  <c r="AE81" i="2"/>
  <c r="Z81" i="2"/>
  <c r="E81" i="2"/>
  <c r="AA81" i="2" s="1"/>
  <c r="AF81" i="2" s="1"/>
  <c r="AE80" i="2"/>
  <c r="Z80" i="2"/>
  <c r="E80" i="2"/>
  <c r="AA80" i="2" s="1"/>
  <c r="AF80" i="2" s="1"/>
  <c r="BJ80" i="2" s="1"/>
  <c r="AA79" i="2"/>
  <c r="AF79" i="2" s="1"/>
  <c r="BJ79" i="2" s="1"/>
  <c r="Z79" i="2"/>
  <c r="E79" i="2"/>
  <c r="AE78" i="2"/>
  <c r="Z78" i="2"/>
  <c r="E78" i="2"/>
  <c r="AA78" i="2" s="1"/>
  <c r="AE77" i="2"/>
  <c r="Z77" i="2"/>
  <c r="E77" i="2"/>
  <c r="AA77" i="2" s="1"/>
  <c r="AF77" i="2" s="1"/>
  <c r="BA77" i="2" s="1"/>
  <c r="AE76" i="2"/>
  <c r="Z76" i="2"/>
  <c r="E76" i="2"/>
  <c r="AA76" i="2" s="1"/>
  <c r="AF76" i="2" s="1"/>
  <c r="AU76" i="2" s="1"/>
  <c r="AE75" i="2"/>
  <c r="Z75" i="2"/>
  <c r="E75" i="2"/>
  <c r="AA75" i="2" s="1"/>
  <c r="AF75" i="2" s="1"/>
  <c r="Z74" i="2"/>
  <c r="E74" i="2"/>
  <c r="AA74" i="2" s="1"/>
  <c r="AF74" i="2" s="1"/>
  <c r="Z73" i="2"/>
  <c r="E73" i="2"/>
  <c r="AA73" i="2" s="1"/>
  <c r="AF73" i="2" s="1"/>
  <c r="Z72" i="2"/>
  <c r="E72" i="2"/>
  <c r="AA72" i="2" s="1"/>
  <c r="AF72" i="2" s="1"/>
  <c r="BA72" i="2" s="1"/>
  <c r="AE71" i="2"/>
  <c r="Z71" i="2"/>
  <c r="E71" i="2"/>
  <c r="AA71" i="2" s="1"/>
  <c r="AF71" i="2" s="1"/>
  <c r="Z70" i="2"/>
  <c r="E70" i="2"/>
  <c r="AA70" i="2" s="1"/>
  <c r="AF70" i="2" s="1"/>
  <c r="AE69" i="2"/>
  <c r="AA69" i="2"/>
  <c r="Z69" i="2"/>
  <c r="E69" i="2"/>
  <c r="AE68" i="2"/>
  <c r="Z68" i="2"/>
  <c r="E68" i="2"/>
  <c r="AA68" i="2" s="1"/>
  <c r="AE67" i="2"/>
  <c r="Z67" i="2"/>
  <c r="E67" i="2"/>
  <c r="AA67" i="2" s="1"/>
  <c r="Z66" i="2"/>
  <c r="E66" i="2"/>
  <c r="AA66" i="2" s="1"/>
  <c r="AF66" i="2" s="1"/>
  <c r="AE65" i="2"/>
  <c r="Z65" i="2"/>
  <c r="E65" i="2"/>
  <c r="AA65" i="2" s="1"/>
  <c r="AF65" i="2" s="1"/>
  <c r="Z64" i="2"/>
  <c r="E64" i="2"/>
  <c r="AA64" i="2" s="1"/>
  <c r="AF64" i="2" s="1"/>
  <c r="BJ64" i="2" s="1"/>
  <c r="Z63" i="2"/>
  <c r="E63" i="2"/>
  <c r="AA63" i="2" s="1"/>
  <c r="AF63" i="2" s="1"/>
  <c r="Z62" i="2"/>
  <c r="E62" i="2"/>
  <c r="AA62" i="2" s="1"/>
  <c r="AF62" i="2" s="1"/>
  <c r="AA61" i="2"/>
  <c r="AF61" i="2" s="1"/>
  <c r="Z61" i="2"/>
  <c r="E61" i="2"/>
  <c r="Z60" i="2"/>
  <c r="E60" i="2"/>
  <c r="AA60" i="2" s="1"/>
  <c r="AF60" i="2" s="1"/>
  <c r="Z59" i="2"/>
  <c r="E59" i="2"/>
  <c r="AA59" i="2" s="1"/>
  <c r="AF59" i="2" s="1"/>
  <c r="BK59" i="2" s="1"/>
  <c r="AE58" i="2"/>
  <c r="Z58" i="2"/>
  <c r="E58" i="2"/>
  <c r="AA58" i="2" s="1"/>
  <c r="AF58" i="2" s="1"/>
  <c r="BK58" i="2" s="1"/>
  <c r="Z57" i="2"/>
  <c r="E57" i="2"/>
  <c r="AA57" i="2" s="1"/>
  <c r="AF57" i="2" s="1"/>
  <c r="BA57" i="2" s="1"/>
  <c r="AE56" i="2"/>
  <c r="Z56" i="2"/>
  <c r="E56" i="2"/>
  <c r="AA56" i="2" s="1"/>
  <c r="Z55" i="2"/>
  <c r="E55" i="2"/>
  <c r="AA55" i="2" s="1"/>
  <c r="AF55" i="2" s="1"/>
  <c r="AE54" i="2"/>
  <c r="Z54" i="2"/>
  <c r="E54" i="2"/>
  <c r="AA54" i="2" s="1"/>
  <c r="AF54" i="2" s="1"/>
  <c r="Z53" i="2"/>
  <c r="E53" i="2"/>
  <c r="AA53" i="2" s="1"/>
  <c r="AF53" i="2" s="1"/>
  <c r="AE52" i="2"/>
  <c r="Z52" i="2"/>
  <c r="E52" i="2"/>
  <c r="AA52" i="2" s="1"/>
  <c r="AF52" i="2" s="1"/>
  <c r="Z51" i="2"/>
  <c r="E51" i="2"/>
  <c r="AA51" i="2" s="1"/>
  <c r="AF51" i="2" s="1"/>
  <c r="AE50" i="2"/>
  <c r="Z50" i="2"/>
  <c r="E50" i="2"/>
  <c r="AA50" i="2" s="1"/>
  <c r="AF50" i="2" s="1"/>
  <c r="Z49" i="2"/>
  <c r="E49" i="2"/>
  <c r="AA49" i="2" s="1"/>
  <c r="AF49" i="2" s="1"/>
  <c r="BA49" i="2" s="1"/>
  <c r="Z48" i="2"/>
  <c r="E48" i="2"/>
  <c r="AA48" i="2" s="1"/>
  <c r="AF48" i="2" s="1"/>
  <c r="Z47" i="2"/>
  <c r="E47" i="2"/>
  <c r="AA47" i="2" s="1"/>
  <c r="AF47" i="2" s="1"/>
  <c r="BK47" i="2" s="1"/>
  <c r="Z46" i="2"/>
  <c r="E46" i="2"/>
  <c r="AA46" i="2" s="1"/>
  <c r="AF46" i="2" s="1"/>
  <c r="AE45" i="2"/>
  <c r="Z45" i="2"/>
  <c r="E45" i="2"/>
  <c r="AA45" i="2" s="1"/>
  <c r="AF45" i="2" s="1"/>
  <c r="BJ45" i="2" s="1"/>
  <c r="AE44" i="2"/>
  <c r="Z44" i="2"/>
  <c r="E44" i="2"/>
  <c r="AA44" i="2" s="1"/>
  <c r="AF44" i="2" s="1"/>
  <c r="Z43" i="2"/>
  <c r="E43" i="2"/>
  <c r="AA43" i="2" s="1"/>
  <c r="AF43" i="2" s="1"/>
  <c r="AE42" i="2"/>
  <c r="Z42" i="2"/>
  <c r="E42" i="2"/>
  <c r="AA42" i="2" s="1"/>
  <c r="AF42" i="2" s="1"/>
  <c r="BK42" i="2" s="1"/>
  <c r="Z41" i="2"/>
  <c r="E41" i="2"/>
  <c r="AA41" i="2" s="1"/>
  <c r="AF41" i="2" s="1"/>
  <c r="AA40" i="2"/>
  <c r="AF40" i="2" s="1"/>
  <c r="BJ40" i="2" s="1"/>
  <c r="Z40" i="2"/>
  <c r="E40" i="2"/>
  <c r="AE39" i="2"/>
  <c r="Z39" i="2"/>
  <c r="E39" i="2"/>
  <c r="AA39" i="2" s="1"/>
  <c r="AF39" i="2" s="1"/>
  <c r="BJ39" i="2" s="1"/>
  <c r="AE38" i="2"/>
  <c r="AA38" i="2"/>
  <c r="AF38" i="2" s="1"/>
  <c r="BK38" i="2" s="1"/>
  <c r="Z38" i="2"/>
  <c r="E38" i="2"/>
  <c r="AE37" i="2"/>
  <c r="Z37" i="2"/>
  <c r="E37" i="2"/>
  <c r="AA37" i="2" s="1"/>
  <c r="AF37" i="2" s="1"/>
  <c r="BA37" i="2" s="1"/>
  <c r="Z36" i="2"/>
  <c r="E36" i="2"/>
  <c r="AA36" i="2" s="1"/>
  <c r="AF36" i="2" s="1"/>
  <c r="BA36" i="2" s="1"/>
  <c r="AE35" i="2"/>
  <c r="Z35" i="2"/>
  <c r="E35" i="2"/>
  <c r="AA35" i="2" s="1"/>
  <c r="AF35" i="2" s="1"/>
  <c r="BJ35" i="2" s="1"/>
  <c r="Z34" i="2"/>
  <c r="E34" i="2"/>
  <c r="AA34" i="2" s="1"/>
  <c r="AF34" i="2" s="1"/>
  <c r="BA34" i="2" s="1"/>
  <c r="Z33" i="2"/>
  <c r="E33" i="2"/>
  <c r="AA33" i="2" s="1"/>
  <c r="AF33" i="2" s="1"/>
  <c r="BA33" i="2" s="1"/>
  <c r="AE32" i="2"/>
  <c r="Z32" i="2"/>
  <c r="E32" i="2"/>
  <c r="AA32" i="2" s="1"/>
  <c r="AF32" i="2" s="1"/>
  <c r="Z31" i="2"/>
  <c r="E31" i="2"/>
  <c r="AA31" i="2" s="1"/>
  <c r="AF31" i="2" s="1"/>
  <c r="BF31" i="2" s="1"/>
  <c r="Z30" i="2"/>
  <c r="E30" i="2"/>
  <c r="AA30" i="2" s="1"/>
  <c r="AF30" i="2" s="1"/>
  <c r="AA29" i="2"/>
  <c r="AF29" i="2" s="1"/>
  <c r="BA29" i="2" s="1"/>
  <c r="Z29" i="2"/>
  <c r="E29" i="2"/>
  <c r="Z28" i="2"/>
  <c r="E28" i="2"/>
  <c r="AA28" i="2" s="1"/>
  <c r="AF28" i="2" s="1"/>
  <c r="Z27" i="2"/>
  <c r="E27" i="2"/>
  <c r="AA27" i="2" s="1"/>
  <c r="AF27" i="2" s="1"/>
  <c r="Z26" i="2"/>
  <c r="E26" i="2"/>
  <c r="AA26" i="2" s="1"/>
  <c r="AF26" i="2" s="1"/>
  <c r="AE25" i="2"/>
  <c r="Z25" i="2"/>
  <c r="E25" i="2"/>
  <c r="AA25" i="2" s="1"/>
  <c r="AF25" i="2" s="1"/>
  <c r="Z24" i="2"/>
  <c r="E24" i="2"/>
  <c r="AA24" i="2" s="1"/>
  <c r="AF24" i="2" s="1"/>
  <c r="AE23" i="2"/>
  <c r="AA23" i="2"/>
  <c r="AF23" i="2" s="1"/>
  <c r="BK23" i="2" s="1"/>
  <c r="Z23" i="2"/>
  <c r="E23" i="2"/>
  <c r="AE22" i="2"/>
  <c r="Z22" i="2"/>
  <c r="E22" i="2"/>
  <c r="AA22" i="2" s="1"/>
  <c r="AF22" i="2" s="1"/>
  <c r="BK22" i="2" s="1"/>
  <c r="Z21" i="2"/>
  <c r="E21" i="2"/>
  <c r="AA21" i="2" s="1"/>
  <c r="AF21" i="2" s="1"/>
  <c r="Z20" i="2"/>
  <c r="E20" i="2"/>
  <c r="AA20" i="2" s="1"/>
  <c r="AF20" i="2" s="1"/>
  <c r="BJ20" i="2" s="1"/>
  <c r="AE19" i="2"/>
  <c r="Z19" i="2"/>
  <c r="E19" i="2"/>
  <c r="AA19" i="2" s="1"/>
  <c r="AF19" i="2" s="1"/>
  <c r="AU19" i="2" s="1"/>
  <c r="Z18" i="2"/>
  <c r="E18" i="2"/>
  <c r="AA18" i="2" s="1"/>
  <c r="AF18" i="2" s="1"/>
  <c r="AE17" i="2"/>
  <c r="Z17" i="2"/>
  <c r="E17" i="2"/>
  <c r="AA17" i="2" s="1"/>
  <c r="AE16" i="2"/>
  <c r="Z16" i="2"/>
  <c r="E16" i="2"/>
  <c r="AA16" i="2" s="1"/>
  <c r="AF16" i="2" s="1"/>
  <c r="BA16" i="2" s="1"/>
  <c r="AE15" i="2"/>
  <c r="Z15" i="2"/>
  <c r="E15" i="2"/>
  <c r="AA15" i="2" s="1"/>
  <c r="AF15" i="2" s="1"/>
  <c r="AE14" i="2"/>
  <c r="Z14" i="2"/>
  <c r="E14" i="2"/>
  <c r="AA14" i="2" s="1"/>
  <c r="AF14" i="2" s="1"/>
  <c r="BK14" i="2" s="1"/>
  <c r="AE13" i="2"/>
  <c r="Z13" i="2"/>
  <c r="E13" i="2"/>
  <c r="AA13" i="2" s="1"/>
  <c r="AF13" i="2" s="1"/>
  <c r="AE12" i="2"/>
  <c r="Z12" i="2"/>
  <c r="E12" i="2"/>
  <c r="AA12" i="2" s="1"/>
  <c r="AF12" i="2" s="1"/>
  <c r="AA11" i="2"/>
  <c r="AF11" i="2" s="1"/>
  <c r="Z11" i="2"/>
  <c r="E11" i="2"/>
  <c r="AE10" i="2"/>
  <c r="Z10" i="2"/>
  <c r="E10" i="2"/>
  <c r="AA10" i="2" s="1"/>
  <c r="AF10" i="2" s="1"/>
  <c r="BJ10" i="2" s="1"/>
  <c r="AA9" i="2"/>
  <c r="AF9" i="2" s="1"/>
  <c r="BK9" i="2" s="1"/>
  <c r="Z9" i="2"/>
  <c r="E9" i="2"/>
  <c r="AE8" i="2"/>
  <c r="Z8" i="2"/>
  <c r="E8" i="2"/>
  <c r="AA8" i="2" s="1"/>
  <c r="Z7" i="2"/>
  <c r="E7" i="2"/>
  <c r="AA7" i="2" s="1"/>
  <c r="AF7" i="2" s="1"/>
  <c r="BJ7" i="2" s="1"/>
  <c r="Z6" i="2"/>
  <c r="E6" i="2"/>
  <c r="AA6" i="2" s="1"/>
  <c r="AF6" i="2" s="1"/>
  <c r="Z5" i="2"/>
  <c r="E5" i="2"/>
  <c r="AA5" i="2" s="1"/>
  <c r="AF5" i="2" s="1"/>
  <c r="AU5" i="2" s="1"/>
  <c r="AE4" i="2"/>
  <c r="Z4" i="2"/>
  <c r="E4" i="2"/>
  <c r="AA4" i="2" s="1"/>
  <c r="AF4" i="2" s="1"/>
  <c r="AE3" i="2"/>
  <c r="Z3" i="2"/>
  <c r="E3" i="2"/>
  <c r="AA3" i="2" s="1"/>
  <c r="AF3" i="2" s="1"/>
  <c r="BK3" i="2" s="1"/>
  <c r="AE2" i="2"/>
  <c r="Z2" i="2"/>
  <c r="E2" i="2"/>
  <c r="AA2" i="2" s="1"/>
  <c r="AF2" i="2" s="1"/>
  <c r="BJ274" i="2" l="1"/>
  <c r="BA100" i="2"/>
  <c r="AU106" i="2"/>
  <c r="BJ106" i="2"/>
  <c r="AF223" i="2"/>
  <c r="BF3" i="2"/>
  <c r="BA133" i="2"/>
  <c r="BF133" i="2"/>
  <c r="BF33" i="2"/>
  <c r="BJ95" i="2"/>
  <c r="BJ130" i="2"/>
  <c r="BJ33" i="2"/>
  <c r="BK95" i="2"/>
  <c r="BK130" i="2"/>
  <c r="BK33" i="2"/>
  <c r="AF8" i="2"/>
  <c r="BK8" i="2" s="1"/>
  <c r="BA45" i="2"/>
  <c r="AU274" i="2"/>
  <c r="BJ221" i="2"/>
  <c r="BF221" i="2"/>
  <c r="BA221" i="2"/>
  <c r="BA30" i="2"/>
  <c r="BF30" i="2"/>
  <c r="BF134" i="2"/>
  <c r="AU134" i="2"/>
  <c r="BJ18" i="2"/>
  <c r="BK18" i="2"/>
  <c r="BK191" i="2"/>
  <c r="BJ191" i="2"/>
  <c r="BF191" i="2"/>
  <c r="BK141" i="2"/>
  <c r="BJ141" i="2"/>
  <c r="BJ201" i="2"/>
  <c r="BK201" i="2"/>
  <c r="AU201" i="2"/>
  <c r="AU38" i="2"/>
  <c r="BK82" i="2"/>
  <c r="AU130" i="2"/>
  <c r="BF38" i="2"/>
  <c r="BF94" i="2"/>
  <c r="BF130" i="2"/>
  <c r="BA260" i="2"/>
  <c r="BJ37" i="2"/>
  <c r="BJ38" i="2"/>
  <c r="AF78" i="2"/>
  <c r="AU78" i="2" s="1"/>
  <c r="AU199" i="2"/>
  <c r="AU273" i="2"/>
  <c r="AU111" i="2"/>
  <c r="BK207" i="2"/>
  <c r="BA38" i="2"/>
  <c r="AU118" i="2"/>
  <c r="AU133" i="2"/>
  <c r="BJ118" i="2"/>
  <c r="BJ200" i="2"/>
  <c r="AU185" i="2"/>
  <c r="BJ185" i="2"/>
  <c r="BK195" i="2"/>
  <c r="BA195" i="2"/>
  <c r="AU195" i="2"/>
  <c r="BJ195" i="2"/>
  <c r="AU253" i="2"/>
  <c r="BJ253" i="2"/>
  <c r="BF253" i="2"/>
  <c r="BJ4" i="2"/>
  <c r="BK4" i="2"/>
  <c r="AU4" i="2"/>
  <c r="BK73" i="2"/>
  <c r="BJ73" i="2"/>
  <c r="AU73" i="2"/>
  <c r="AU158" i="2"/>
  <c r="BA158" i="2"/>
  <c r="BK158" i="2"/>
  <c r="AU137" i="2"/>
  <c r="BK137" i="2"/>
  <c r="BF204" i="2"/>
  <c r="AU204" i="2"/>
  <c r="BA204" i="2"/>
  <c r="BA131" i="2"/>
  <c r="BJ131" i="2"/>
  <c r="BA250" i="2"/>
  <c r="AU250" i="2"/>
  <c r="BK250" i="2"/>
  <c r="BF144" i="2"/>
  <c r="BA144" i="2"/>
  <c r="AU144" i="2"/>
  <c r="BK144" i="2"/>
  <c r="BJ144" i="2"/>
  <c r="BF7" i="2"/>
  <c r="AF232" i="2"/>
  <c r="AF270" i="2"/>
  <c r="BK272" i="2"/>
  <c r="BK78" i="2"/>
  <c r="AU31" i="2"/>
  <c r="BA18" i="2"/>
  <c r="BF22" i="2"/>
  <c r="BJ31" i="2"/>
  <c r="AU33" i="2"/>
  <c r="BJ34" i="2"/>
  <c r="BF36" i="2"/>
  <c r="AU39" i="2"/>
  <c r="BJ85" i="2"/>
  <c r="BA124" i="2"/>
  <c r="BJ125" i="2"/>
  <c r="BF18" i="2"/>
  <c r="AU30" i="2"/>
  <c r="BK31" i="2"/>
  <c r="BK34" i="2"/>
  <c r="BF39" i="2"/>
  <c r="AF69" i="2"/>
  <c r="BJ69" i="2" s="1"/>
  <c r="BF124" i="2"/>
  <c r="BK125" i="2"/>
  <c r="AU218" i="2"/>
  <c r="BA225" i="2"/>
  <c r="BK39" i="2"/>
  <c r="BF225" i="2"/>
  <c r="AF235" i="2"/>
  <c r="BJ235" i="2" s="1"/>
  <c r="AU152" i="2"/>
  <c r="AU160" i="2"/>
  <c r="AU188" i="2"/>
  <c r="AU159" i="2"/>
  <c r="BA176" i="2"/>
  <c r="BJ259" i="2"/>
  <c r="AU92" i="2"/>
  <c r="AU110" i="2"/>
  <c r="BA159" i="2"/>
  <c r="BF176" i="2"/>
  <c r="AU182" i="2"/>
  <c r="AF248" i="2"/>
  <c r="BK248" i="2" s="1"/>
  <c r="AF321" i="2"/>
  <c r="BK7" i="2"/>
  <c r="AU125" i="2"/>
  <c r="BJ176" i="2"/>
  <c r="BJ208" i="2"/>
  <c r="AU18" i="2"/>
  <c r="BA31" i="2"/>
  <c r="BF34" i="2"/>
  <c r="AF56" i="2"/>
  <c r="AU56" i="2" s="1"/>
  <c r="BA125" i="2"/>
  <c r="BK176" i="2"/>
  <c r="AU25" i="2"/>
  <c r="BA25" i="2"/>
  <c r="BJ25" i="2"/>
  <c r="BF25" i="2"/>
  <c r="BK25" i="2"/>
  <c r="AU54" i="2"/>
  <c r="BF54" i="2"/>
  <c r="BA54" i="2"/>
  <c r="BK54" i="2"/>
  <c r="BJ54" i="2"/>
  <c r="AU6" i="2"/>
  <c r="BJ6" i="2"/>
  <c r="BK6" i="2"/>
  <c r="BF6" i="2"/>
  <c r="BA6" i="2"/>
  <c r="AU28" i="2"/>
  <c r="BF28" i="2"/>
  <c r="BK28" i="2"/>
  <c r="BJ28" i="2"/>
  <c r="BA28" i="2"/>
  <c r="AU15" i="2"/>
  <c r="BJ15" i="2"/>
  <c r="BA15" i="2"/>
  <c r="BF15" i="2"/>
  <c r="BK15" i="2"/>
  <c r="BK13" i="2"/>
  <c r="BA13" i="2"/>
  <c r="BF13" i="2"/>
  <c r="BJ13" i="2"/>
  <c r="AU13" i="2"/>
  <c r="BA26" i="2"/>
  <c r="AU26" i="2"/>
  <c r="BK26" i="2"/>
  <c r="BJ26" i="2"/>
  <c r="BF26" i="2"/>
  <c r="BA2" i="2"/>
  <c r="BK2" i="2"/>
  <c r="BJ2" i="2"/>
  <c r="BF2" i="2"/>
  <c r="AU2" i="2"/>
  <c r="AU11" i="2"/>
  <c r="BK11" i="2"/>
  <c r="BF11" i="2"/>
  <c r="BJ11" i="2"/>
  <c r="BA11" i="2"/>
  <c r="BA27" i="2"/>
  <c r="BF27" i="2"/>
  <c r="BK27" i="2"/>
  <c r="BJ27" i="2"/>
  <c r="AU27" i="2"/>
  <c r="AU44" i="2"/>
  <c r="BF44" i="2"/>
  <c r="BA44" i="2"/>
  <c r="BK44" i="2"/>
  <c r="BJ44" i="2"/>
  <c r="AU9" i="2"/>
  <c r="AU10" i="2"/>
  <c r="BK16" i="2"/>
  <c r="BJ22" i="2"/>
  <c r="BA22" i="2"/>
  <c r="AU22" i="2"/>
  <c r="BF35" i="2"/>
  <c r="AU40" i="2"/>
  <c r="BF53" i="2"/>
  <c r="BJ53" i="2"/>
  <c r="AU53" i="2"/>
  <c r="BK53" i="2"/>
  <c r="BA53" i="2"/>
  <c r="BF55" i="2"/>
  <c r="BJ55" i="2"/>
  <c r="AU55" i="2"/>
  <c r="BK55" i="2"/>
  <c r="BF65" i="2"/>
  <c r="AU65" i="2"/>
  <c r="BA65" i="2"/>
  <c r="BK65" i="2"/>
  <c r="BJ65" i="2"/>
  <c r="AU7" i="2"/>
  <c r="BA9" i="2"/>
  <c r="BA14" i="2"/>
  <c r="AF17" i="2"/>
  <c r="BA20" i="2"/>
  <c r="BF23" i="2"/>
  <c r="BK29" i="2"/>
  <c r="BF29" i="2"/>
  <c r="BJ29" i="2"/>
  <c r="BA40" i="2"/>
  <c r="BF45" i="2"/>
  <c r="BK51" i="2"/>
  <c r="AU51" i="2"/>
  <c r="BJ51" i="2"/>
  <c r="BF51" i="2"/>
  <c r="BA51" i="2"/>
  <c r="BA55" i="2"/>
  <c r="BJ61" i="2"/>
  <c r="AU61" i="2"/>
  <c r="BF61" i="2"/>
  <c r="BA69" i="2"/>
  <c r="AU71" i="2"/>
  <c r="BF71" i="2"/>
  <c r="BJ71" i="2"/>
  <c r="BA71" i="2"/>
  <c r="BK71" i="2"/>
  <c r="BK88" i="2"/>
  <c r="BA88" i="2"/>
  <c r="BF88" i="2"/>
  <c r="BJ88" i="2"/>
  <c r="AU88" i="2"/>
  <c r="AU3" i="2"/>
  <c r="BA7" i="2"/>
  <c r="BF20" i="2"/>
  <c r="AU29" i="2"/>
  <c r="BJ36" i="2"/>
  <c r="AU36" i="2"/>
  <c r="AU37" i="2"/>
  <c r="BA39" i="2"/>
  <c r="BJ42" i="2"/>
  <c r="BK57" i="2"/>
  <c r="BJ57" i="2"/>
  <c r="AU57" i="2"/>
  <c r="BF57" i="2"/>
  <c r="BA61" i="2"/>
  <c r="BA3" i="2"/>
  <c r="BA5" i="2"/>
  <c r="BJ5" i="2"/>
  <c r="BA19" i="2"/>
  <c r="BK19" i="2"/>
  <c r="BF24" i="2"/>
  <c r="BA24" i="2"/>
  <c r="BJ24" i="2"/>
  <c r="AU24" i="2"/>
  <c r="BF37" i="2"/>
  <c r="BJ41" i="2"/>
  <c r="BF41" i="2"/>
  <c r="AU41" i="2"/>
  <c r="BJ46" i="2"/>
  <c r="BA46" i="2"/>
  <c r="AU46" i="2"/>
  <c r="BK61" i="2"/>
  <c r="BA66" i="2"/>
  <c r="AU66" i="2"/>
  <c r="BJ66" i="2"/>
  <c r="BK66" i="2"/>
  <c r="BF70" i="2"/>
  <c r="BJ70" i="2"/>
  <c r="BA70" i="2"/>
  <c r="BK70" i="2"/>
  <c r="AU70" i="2"/>
  <c r="BJ12" i="2"/>
  <c r="BF12" i="2"/>
  <c r="AU12" i="2"/>
  <c r="BK21" i="2"/>
  <c r="BA21" i="2"/>
  <c r="AU21" i="2"/>
  <c r="AU32" i="2"/>
  <c r="BK32" i="2"/>
  <c r="BK35" i="2"/>
  <c r="AU35" i="2"/>
  <c r="AU43" i="2"/>
  <c r="BF43" i="2"/>
  <c r="BJ43" i="2"/>
  <c r="BA43" i="2"/>
  <c r="BA48" i="2"/>
  <c r="AU48" i="2"/>
  <c r="BK48" i="2"/>
  <c r="BJ48" i="2"/>
  <c r="BF48" i="2"/>
  <c r="BA50" i="2"/>
  <c r="BK50" i="2"/>
  <c r="BJ50" i="2"/>
  <c r="BF50" i="2"/>
  <c r="BJ52" i="2"/>
  <c r="BF52" i="2"/>
  <c r="BK52" i="2"/>
  <c r="BA52" i="2"/>
  <c r="AU52" i="2"/>
  <c r="BF58" i="2"/>
  <c r="BJ58" i="2"/>
  <c r="AU58" i="2"/>
  <c r="AU60" i="2"/>
  <c r="BJ60" i="2"/>
  <c r="BF60" i="2"/>
  <c r="BK60" i="2"/>
  <c r="BJ62" i="2"/>
  <c r="AU62" i="2"/>
  <c r="BF62" i="2"/>
  <c r="BA62" i="2"/>
  <c r="BF66" i="2"/>
  <c r="BA86" i="2"/>
  <c r="BK86" i="2"/>
  <c r="AU86" i="2"/>
  <c r="BJ86" i="2"/>
  <c r="BF86" i="2"/>
  <c r="BJ97" i="2"/>
  <c r="BK97" i="2"/>
  <c r="BF97" i="2"/>
  <c r="BA97" i="2"/>
  <c r="AU97" i="2"/>
  <c r="BJ3" i="2"/>
  <c r="BA4" i="2"/>
  <c r="BF5" i="2"/>
  <c r="BA12" i="2"/>
  <c r="AU16" i="2"/>
  <c r="BF19" i="2"/>
  <c r="BK24" i="2"/>
  <c r="BA32" i="2"/>
  <c r="BK37" i="2"/>
  <c r="BA41" i="2"/>
  <c r="BK45" i="2"/>
  <c r="AU45" i="2"/>
  <c r="BF46" i="2"/>
  <c r="AU50" i="2"/>
  <c r="BJ83" i="2"/>
  <c r="BK83" i="2"/>
  <c r="AU83" i="2"/>
  <c r="BA83" i="2"/>
  <c r="BF83" i="2"/>
  <c r="BF4" i="2"/>
  <c r="BK5" i="2"/>
  <c r="BK12" i="2"/>
  <c r="BF16" i="2"/>
  <c r="BJ19" i="2"/>
  <c r="BF21" i="2"/>
  <c r="BJ30" i="2"/>
  <c r="BK30" i="2"/>
  <c r="BF32" i="2"/>
  <c r="BK36" i="2"/>
  <c r="BK41" i="2"/>
  <c r="BK43" i="2"/>
  <c r="BK46" i="2"/>
  <c r="BA60" i="2"/>
  <c r="BK62" i="2"/>
  <c r="BK74" i="2"/>
  <c r="BA74" i="2"/>
  <c r="BF74" i="2"/>
  <c r="BJ74" i="2"/>
  <c r="AU74" i="2"/>
  <c r="BJ9" i="2"/>
  <c r="BF9" i="2"/>
  <c r="BA10" i="2"/>
  <c r="BK10" i="2"/>
  <c r="BF10" i="2"/>
  <c r="BF14" i="2"/>
  <c r="AU14" i="2"/>
  <c r="BJ14" i="2"/>
  <c r="BJ16" i="2"/>
  <c r="AU20" i="2"/>
  <c r="BK20" i="2"/>
  <c r="BJ21" i="2"/>
  <c r="BJ23" i="2"/>
  <c r="BA23" i="2"/>
  <c r="AU23" i="2"/>
  <c r="BJ32" i="2"/>
  <c r="BA35" i="2"/>
  <c r="BK40" i="2"/>
  <c r="BF40" i="2"/>
  <c r="BA42" i="2"/>
  <c r="BF42" i="2"/>
  <c r="AU42" i="2"/>
  <c r="BF47" i="2"/>
  <c r="BJ47" i="2"/>
  <c r="BA47" i="2"/>
  <c r="AU47" i="2"/>
  <c r="AU49" i="2"/>
  <c r="BF49" i="2"/>
  <c r="BK49" i="2"/>
  <c r="BJ49" i="2"/>
  <c r="BA58" i="2"/>
  <c r="BF63" i="2"/>
  <c r="BK63" i="2"/>
  <c r="BJ63" i="2"/>
  <c r="BA63" i="2"/>
  <c r="AU63" i="2"/>
  <c r="AU59" i="2"/>
  <c r="AU64" i="2"/>
  <c r="AF68" i="2"/>
  <c r="BF73" i="2"/>
  <c r="BA73" i="2"/>
  <c r="BA78" i="2"/>
  <c r="BF79" i="2"/>
  <c r="AU91" i="2"/>
  <c r="AU101" i="2"/>
  <c r="BA108" i="2"/>
  <c r="BJ108" i="2"/>
  <c r="BF108" i="2"/>
  <c r="AU117" i="2"/>
  <c r="BF117" i="2"/>
  <c r="BA117" i="2"/>
  <c r="BK117" i="2"/>
  <c r="BJ117" i="2"/>
  <c r="BJ127" i="2"/>
  <c r="BA127" i="2"/>
  <c r="BK127" i="2"/>
  <c r="BF127" i="2"/>
  <c r="AU127" i="2"/>
  <c r="AU142" i="2"/>
  <c r="BF142" i="2"/>
  <c r="BJ142" i="2"/>
  <c r="BA142" i="2"/>
  <c r="BK142" i="2"/>
  <c r="AU34" i="2"/>
  <c r="BF59" i="2"/>
  <c r="BF64" i="2"/>
  <c r="AU77" i="2"/>
  <c r="BF78" i="2"/>
  <c r="AU82" i="2"/>
  <c r="BF85" i="2"/>
  <c r="BK85" i="2"/>
  <c r="AU85" i="2"/>
  <c r="BA91" i="2"/>
  <c r="AU93" i="2"/>
  <c r="AU96" i="2"/>
  <c r="BK96" i="2"/>
  <c r="BF96" i="2"/>
  <c r="AU100" i="2"/>
  <c r="BK100" i="2"/>
  <c r="BJ100" i="2"/>
  <c r="BK103" i="2"/>
  <c r="BJ103" i="2"/>
  <c r="AU103" i="2"/>
  <c r="BA103" i="2"/>
  <c r="BA149" i="2"/>
  <c r="AU149" i="2"/>
  <c r="BK149" i="2"/>
  <c r="BF149" i="2"/>
  <c r="BJ149" i="2"/>
  <c r="BF77" i="2"/>
  <c r="BJ78" i="2"/>
  <c r="BA95" i="2"/>
  <c r="BF95" i="2"/>
  <c r="BA96" i="2"/>
  <c r="BF98" i="2"/>
  <c r="BK98" i="2"/>
  <c r="BJ98" i="2"/>
  <c r="BA98" i="2"/>
  <c r="BF103" i="2"/>
  <c r="BK108" i="2"/>
  <c r="BF115" i="2"/>
  <c r="BA115" i="2"/>
  <c r="AU115" i="2"/>
  <c r="BK115" i="2"/>
  <c r="BJ115" i="2"/>
  <c r="BF128" i="2"/>
  <c r="BA128" i="2"/>
  <c r="BK128" i="2"/>
  <c r="BJ128" i="2"/>
  <c r="AU128" i="2"/>
  <c r="AF67" i="2"/>
  <c r="BF72" i="2"/>
  <c r="BK72" i="2"/>
  <c r="AU72" i="2"/>
  <c r="BA76" i="2"/>
  <c r="BF76" i="2"/>
  <c r="BK76" i="2"/>
  <c r="BJ77" i="2"/>
  <c r="BK84" i="2"/>
  <c r="BA84" i="2"/>
  <c r="BJ84" i="2"/>
  <c r="BK90" i="2"/>
  <c r="BF90" i="2"/>
  <c r="BA90" i="2"/>
  <c r="BF92" i="2"/>
  <c r="BJ92" i="2"/>
  <c r="BK92" i="2"/>
  <c r="AU94" i="2"/>
  <c r="BJ94" i="2"/>
  <c r="BA94" i="2"/>
  <c r="BF107" i="2"/>
  <c r="BA107" i="2"/>
  <c r="AU107" i="2"/>
  <c r="BK107" i="2"/>
  <c r="BA135" i="2"/>
  <c r="BK135" i="2"/>
  <c r="BJ135" i="2"/>
  <c r="BF135" i="2"/>
  <c r="AU135" i="2"/>
  <c r="BJ75" i="2"/>
  <c r="BF75" i="2"/>
  <c r="BK75" i="2"/>
  <c r="BK77" i="2"/>
  <c r="BF80" i="2"/>
  <c r="BK80" i="2"/>
  <c r="AU81" i="2"/>
  <c r="BJ81" i="2"/>
  <c r="BA81" i="2"/>
  <c r="AU87" i="2"/>
  <c r="BK87" i="2"/>
  <c r="BA87" i="2"/>
  <c r="AF89" i="2"/>
  <c r="AU90" i="2"/>
  <c r="AU105" i="2"/>
  <c r="BF105" i="2"/>
  <c r="BA105" i="2"/>
  <c r="AU123" i="2"/>
  <c r="BJ123" i="2"/>
  <c r="BK123" i="2"/>
  <c r="BF123" i="2"/>
  <c r="BA123" i="2"/>
  <c r="BJ72" i="2"/>
  <c r="BJ76" i="2"/>
  <c r="BF81" i="2"/>
  <c r="AU84" i="2"/>
  <c r="BF87" i="2"/>
  <c r="BA99" i="2"/>
  <c r="BK99" i="2"/>
  <c r="BJ99" i="2"/>
  <c r="BF101" i="2"/>
  <c r="BA101" i="2"/>
  <c r="BJ101" i="2"/>
  <c r="BK102" i="2"/>
  <c r="BA102" i="2"/>
  <c r="AU102" i="2"/>
  <c r="BF102" i="2"/>
  <c r="BF104" i="2"/>
  <c r="BJ104" i="2"/>
  <c r="BK104" i="2"/>
  <c r="BJ114" i="2"/>
  <c r="BA114" i="2"/>
  <c r="AU114" i="2"/>
  <c r="BK114" i="2"/>
  <c r="BA116" i="2"/>
  <c r="BF116" i="2"/>
  <c r="AU116" i="2"/>
  <c r="BK116" i="2"/>
  <c r="BJ116" i="2"/>
  <c r="AU132" i="2"/>
  <c r="BK132" i="2"/>
  <c r="BF132" i="2"/>
  <c r="BA132" i="2"/>
  <c r="BJ132" i="2"/>
  <c r="AU136" i="2"/>
  <c r="BK136" i="2"/>
  <c r="BJ136" i="2"/>
  <c r="BA136" i="2"/>
  <c r="BF136" i="2"/>
  <c r="AU153" i="2"/>
  <c r="BJ153" i="2"/>
  <c r="BA153" i="2"/>
  <c r="BK153" i="2"/>
  <c r="BF153" i="2"/>
  <c r="AU75" i="2"/>
  <c r="BK79" i="2"/>
  <c r="AU79" i="2"/>
  <c r="AU80" i="2"/>
  <c r="BK81" i="2"/>
  <c r="BJ91" i="2"/>
  <c r="BF91" i="2"/>
  <c r="BJ102" i="2"/>
  <c r="BK105" i="2"/>
  <c r="BK109" i="2"/>
  <c r="AU109" i="2"/>
  <c r="BJ109" i="2"/>
  <c r="BF109" i="2"/>
  <c r="BJ121" i="2"/>
  <c r="BK121" i="2"/>
  <c r="AU121" i="2"/>
  <c r="BF121" i="2"/>
  <c r="BA121" i="2"/>
  <c r="BA59" i="2"/>
  <c r="BJ59" i="2"/>
  <c r="BK64" i="2"/>
  <c r="BA64" i="2"/>
  <c r="BA75" i="2"/>
  <c r="BA79" i="2"/>
  <c r="BA80" i="2"/>
  <c r="BJ82" i="2"/>
  <c r="BF82" i="2"/>
  <c r="BA93" i="2"/>
  <c r="BJ93" i="2"/>
  <c r="BK93" i="2"/>
  <c r="AU99" i="2"/>
  <c r="AU104" i="2"/>
  <c r="BJ113" i="2"/>
  <c r="BF113" i="2"/>
  <c r="BK113" i="2"/>
  <c r="BA113" i="2"/>
  <c r="BF114" i="2"/>
  <c r="AU129" i="2"/>
  <c r="BA129" i="2"/>
  <c r="BJ139" i="2"/>
  <c r="BK139" i="2"/>
  <c r="AU139" i="2"/>
  <c r="BA151" i="2"/>
  <c r="BK151" i="2"/>
  <c r="BJ151" i="2"/>
  <c r="AU151" i="2"/>
  <c r="BJ165" i="2"/>
  <c r="BK165" i="2"/>
  <c r="BF165" i="2"/>
  <c r="AU165" i="2"/>
  <c r="BA169" i="2"/>
  <c r="AU169" i="2"/>
  <c r="BK169" i="2"/>
  <c r="BF169" i="2"/>
  <c r="BJ173" i="2"/>
  <c r="BA173" i="2"/>
  <c r="BK173" i="2"/>
  <c r="BF173" i="2"/>
  <c r="AU173" i="2"/>
  <c r="BA106" i="2"/>
  <c r="BA111" i="2"/>
  <c r="BK111" i="2"/>
  <c r="AU112" i="2"/>
  <c r="BF129" i="2"/>
  <c r="BK131" i="2"/>
  <c r="BJ134" i="2"/>
  <c r="BK134" i="2"/>
  <c r="BA139" i="2"/>
  <c r="BA145" i="2"/>
  <c r="BK145" i="2"/>
  <c r="BJ147" i="2"/>
  <c r="AU147" i="2"/>
  <c r="BK147" i="2"/>
  <c r="BF147" i="2"/>
  <c r="AU157" i="2"/>
  <c r="BF157" i="2"/>
  <c r="BJ157" i="2"/>
  <c r="BA157" i="2"/>
  <c r="BJ167" i="2"/>
  <c r="AU167" i="2"/>
  <c r="BK167" i="2"/>
  <c r="BF167" i="2"/>
  <c r="BA174" i="2"/>
  <c r="AU174" i="2"/>
  <c r="BK174" i="2"/>
  <c r="BJ174" i="2"/>
  <c r="BA179" i="2"/>
  <c r="BJ179" i="2"/>
  <c r="BK179" i="2"/>
  <c r="BF179" i="2"/>
  <c r="AU179" i="2"/>
  <c r="BJ181" i="2"/>
  <c r="BA181" i="2"/>
  <c r="BK181" i="2"/>
  <c r="BF181" i="2"/>
  <c r="AU181" i="2"/>
  <c r="AU198" i="2"/>
  <c r="BK198" i="2"/>
  <c r="BF198" i="2"/>
  <c r="BJ198" i="2"/>
  <c r="BA198" i="2"/>
  <c r="BF110" i="2"/>
  <c r="BK110" i="2"/>
  <c r="BA112" i="2"/>
  <c r="BK120" i="2"/>
  <c r="BJ120" i="2"/>
  <c r="AU120" i="2"/>
  <c r="BJ129" i="2"/>
  <c r="BK138" i="2"/>
  <c r="BJ138" i="2"/>
  <c r="AU138" i="2"/>
  <c r="BF139" i="2"/>
  <c r="BA141" i="2"/>
  <c r="BF141" i="2"/>
  <c r="AU141" i="2"/>
  <c r="AU145" i="2"/>
  <c r="BF151" i="2"/>
  <c r="BK157" i="2"/>
  <c r="BA165" i="2"/>
  <c r="BJ169" i="2"/>
  <c r="BK177" i="2"/>
  <c r="BJ177" i="2"/>
  <c r="AU177" i="2"/>
  <c r="BF177" i="2"/>
  <c r="BJ196" i="2"/>
  <c r="AU196" i="2"/>
  <c r="BK196" i="2"/>
  <c r="BF196" i="2"/>
  <c r="BA196" i="2"/>
  <c r="BF205" i="2"/>
  <c r="BK205" i="2"/>
  <c r="AU205" i="2"/>
  <c r="BJ205" i="2"/>
  <c r="BA205" i="2"/>
  <c r="BK106" i="2"/>
  <c r="BF111" i="2"/>
  <c r="BA120" i="2"/>
  <c r="BK129" i="2"/>
  <c r="BK133" i="2"/>
  <c r="BJ133" i="2"/>
  <c r="BA134" i="2"/>
  <c r="BF145" i="2"/>
  <c r="BA147" i="2"/>
  <c r="BA167" i="2"/>
  <c r="AU172" i="2"/>
  <c r="BJ172" i="2"/>
  <c r="BK172" i="2"/>
  <c r="BF172" i="2"/>
  <c r="BA172" i="2"/>
  <c r="BF122" i="2"/>
  <c r="BK122" i="2"/>
  <c r="AU122" i="2"/>
  <c r="BF137" i="2"/>
  <c r="BA137" i="2"/>
  <c r="BA138" i="2"/>
  <c r="BA156" i="2"/>
  <c r="BF156" i="2"/>
  <c r="BK156" i="2"/>
  <c r="BJ156" i="2"/>
  <c r="BF161" i="2"/>
  <c r="BJ161" i="2"/>
  <c r="AU161" i="2"/>
  <c r="BK161" i="2"/>
  <c r="AU163" i="2"/>
  <c r="BJ163" i="2"/>
  <c r="BK163" i="2"/>
  <c r="BF163" i="2"/>
  <c r="BA163" i="2"/>
  <c r="BA177" i="2"/>
  <c r="BJ184" i="2"/>
  <c r="BA184" i="2"/>
  <c r="BK184" i="2"/>
  <c r="BF184" i="2"/>
  <c r="AU184" i="2"/>
  <c r="BA186" i="2"/>
  <c r="BF186" i="2"/>
  <c r="BK186" i="2"/>
  <c r="AU186" i="2"/>
  <c r="BJ186" i="2"/>
  <c r="BA197" i="2"/>
  <c r="BK197" i="2"/>
  <c r="AU197" i="2"/>
  <c r="BJ197" i="2"/>
  <c r="BF197" i="2"/>
  <c r="BJ203" i="2"/>
  <c r="BF203" i="2"/>
  <c r="AU203" i="2"/>
  <c r="BK203" i="2"/>
  <c r="BA203" i="2"/>
  <c r="BK119" i="2"/>
  <c r="BA119" i="2"/>
  <c r="AU119" i="2"/>
  <c r="BK126" i="2"/>
  <c r="BA126" i="2"/>
  <c r="BJ140" i="2"/>
  <c r="BF140" i="2"/>
  <c r="AU140" i="2"/>
  <c r="BF143" i="2"/>
  <c r="BK143" i="2"/>
  <c r="BJ143" i="2"/>
  <c r="BJ164" i="2"/>
  <c r="BK164" i="2"/>
  <c r="BF164" i="2"/>
  <c r="BA164" i="2"/>
  <c r="BF166" i="2"/>
  <c r="BK166" i="2"/>
  <c r="BJ166" i="2"/>
  <c r="AU166" i="2"/>
  <c r="AU170" i="2"/>
  <c r="BA170" i="2"/>
  <c r="BK170" i="2"/>
  <c r="BJ170" i="2"/>
  <c r="BF170" i="2"/>
  <c r="AU175" i="2"/>
  <c r="BA175" i="2"/>
  <c r="BK175" i="2"/>
  <c r="BJ175" i="2"/>
  <c r="BJ178" i="2"/>
  <c r="BK178" i="2"/>
  <c r="BF178" i="2"/>
  <c r="BA178" i="2"/>
  <c r="AU178" i="2"/>
  <c r="BA220" i="2"/>
  <c r="BK220" i="2"/>
  <c r="BF220" i="2"/>
  <c r="AU220" i="2"/>
  <c r="BJ220" i="2"/>
  <c r="BJ110" i="2"/>
  <c r="BF118" i="2"/>
  <c r="BA118" i="2"/>
  <c r="BF119" i="2"/>
  <c r="BJ122" i="2"/>
  <c r="BJ124" i="2"/>
  <c r="AU124" i="2"/>
  <c r="AU126" i="2"/>
  <c r="AU131" i="2"/>
  <c r="BJ137" i="2"/>
  <c r="BA140" i="2"/>
  <c r="AU143" i="2"/>
  <c r="AU150" i="2"/>
  <c r="BA150" i="2"/>
  <c r="BK150" i="2"/>
  <c r="BF150" i="2"/>
  <c r="AU156" i="2"/>
  <c r="BA161" i="2"/>
  <c r="BA166" i="2"/>
  <c r="BA171" i="2"/>
  <c r="BK171" i="2"/>
  <c r="BJ171" i="2"/>
  <c r="BF171" i="2"/>
  <c r="AU171" i="2"/>
  <c r="BK112" i="2"/>
  <c r="BJ112" i="2"/>
  <c r="BJ119" i="2"/>
  <c r="BF126" i="2"/>
  <c r="BF131" i="2"/>
  <c r="BK140" i="2"/>
  <c r="BA143" i="2"/>
  <c r="BK146" i="2"/>
  <c r="AU146" i="2"/>
  <c r="BJ146" i="2"/>
  <c r="BA146" i="2"/>
  <c r="BF148" i="2"/>
  <c r="AU148" i="2"/>
  <c r="BK148" i="2"/>
  <c r="BJ148" i="2"/>
  <c r="BA148" i="2"/>
  <c r="BJ155" i="2"/>
  <c r="BF155" i="2"/>
  <c r="BK155" i="2"/>
  <c r="BA155" i="2"/>
  <c r="BA162" i="2"/>
  <c r="BJ162" i="2"/>
  <c r="BF162" i="2"/>
  <c r="AU162" i="2"/>
  <c r="AU164" i="2"/>
  <c r="BF168" i="2"/>
  <c r="AU168" i="2"/>
  <c r="BK168" i="2"/>
  <c r="BJ168" i="2"/>
  <c r="BA168" i="2"/>
  <c r="BF152" i="2"/>
  <c r="BF158" i="2"/>
  <c r="BF159" i="2"/>
  <c r="BA160" i="2"/>
  <c r="AU190" i="2"/>
  <c r="AU193" i="2"/>
  <c r="BJ193" i="2"/>
  <c r="BA194" i="2"/>
  <c r="BK202" i="2"/>
  <c r="BF202" i="2"/>
  <c r="BK206" i="2"/>
  <c r="BA206" i="2"/>
  <c r="BF206" i="2"/>
  <c r="BJ214" i="2"/>
  <c r="AU214" i="2"/>
  <c r="BA214" i="2"/>
  <c r="BK214" i="2"/>
  <c r="BJ234" i="2"/>
  <c r="BK234" i="2"/>
  <c r="BA234" i="2"/>
  <c r="AU234" i="2"/>
  <c r="BF234" i="2"/>
  <c r="BJ158" i="2"/>
  <c r="BJ159" i="2"/>
  <c r="AU180" i="2"/>
  <c r="BJ180" i="2"/>
  <c r="AU187" i="2"/>
  <c r="BF190" i="2"/>
  <c r="BF194" i="2"/>
  <c r="AU202" i="2"/>
  <c r="AU206" i="2"/>
  <c r="BK210" i="2"/>
  <c r="AU210" i="2"/>
  <c r="BF210" i="2"/>
  <c r="BJ210" i="2"/>
  <c r="BF212" i="2"/>
  <c r="BJ212" i="2"/>
  <c r="BA212" i="2"/>
  <c r="AU212" i="2"/>
  <c r="BK230" i="2"/>
  <c r="AU230" i="2"/>
  <c r="BA230" i="2"/>
  <c r="BJ230" i="2"/>
  <c r="BF230" i="2"/>
  <c r="BA232" i="2"/>
  <c r="BJ232" i="2"/>
  <c r="AU232" i="2"/>
  <c r="BF232" i="2"/>
  <c r="BK232" i="2"/>
  <c r="BK189" i="2"/>
  <c r="BA189" i="2"/>
  <c r="BJ189" i="2"/>
  <c r="AU192" i="2"/>
  <c r="BF192" i="2"/>
  <c r="BA193" i="2"/>
  <c r="BK217" i="2"/>
  <c r="AU217" i="2"/>
  <c r="BA217" i="2"/>
  <c r="BF217" i="2"/>
  <c r="BA223" i="2"/>
  <c r="BK223" i="2"/>
  <c r="BF223" i="2"/>
  <c r="AU223" i="2"/>
  <c r="BK154" i="2"/>
  <c r="BF154" i="2"/>
  <c r="BF180" i="2"/>
  <c r="BK183" i="2"/>
  <c r="BA183" i="2"/>
  <c r="BJ183" i="2"/>
  <c r="BF193" i="2"/>
  <c r="AU200" i="2"/>
  <c r="BA201" i="2"/>
  <c r="BJ202" i="2"/>
  <c r="BJ207" i="2"/>
  <c r="BF207" i="2"/>
  <c r="BA207" i="2"/>
  <c r="BJ217" i="2"/>
  <c r="BJ223" i="2"/>
  <c r="BA238" i="2"/>
  <c r="BK238" i="2"/>
  <c r="BJ238" i="2"/>
  <c r="BF238" i="2"/>
  <c r="AU238" i="2"/>
  <c r="AU154" i="2"/>
  <c r="BK180" i="2"/>
  <c r="AU183" i="2"/>
  <c r="AU189" i="2"/>
  <c r="BK193" i="2"/>
  <c r="BA200" i="2"/>
  <c r="BF201" i="2"/>
  <c r="AU264" i="2"/>
  <c r="BK264" i="2"/>
  <c r="BF264" i="2"/>
  <c r="BJ264" i="2"/>
  <c r="BA264" i="2"/>
  <c r="BF183" i="2"/>
  <c r="BF185" i="2"/>
  <c r="BA185" i="2"/>
  <c r="BK185" i="2"/>
  <c r="BA188" i="2"/>
  <c r="BJ188" i="2"/>
  <c r="BF188" i="2"/>
  <c r="BF189" i="2"/>
  <c r="BA191" i="2"/>
  <c r="AU191" i="2"/>
  <c r="BA192" i="2"/>
  <c r="BK199" i="2"/>
  <c r="BJ199" i="2"/>
  <c r="BF200" i="2"/>
  <c r="BJ211" i="2"/>
  <c r="BK211" i="2"/>
  <c r="BA211" i="2"/>
  <c r="AU211" i="2"/>
  <c r="AU233" i="2"/>
  <c r="BK233" i="2"/>
  <c r="BJ233" i="2"/>
  <c r="BF233" i="2"/>
  <c r="BA233" i="2"/>
  <c r="BA152" i="2"/>
  <c r="BK152" i="2"/>
  <c r="BJ154" i="2"/>
  <c r="BJ160" i="2"/>
  <c r="BF160" i="2"/>
  <c r="BF182" i="2"/>
  <c r="BK182" i="2"/>
  <c r="BA182" i="2"/>
  <c r="BJ190" i="2"/>
  <c r="BA190" i="2"/>
  <c r="BJ192" i="2"/>
  <c r="BA216" i="2"/>
  <c r="AU216" i="2"/>
  <c r="BK216" i="2"/>
  <c r="BJ216" i="2"/>
  <c r="BF216" i="2"/>
  <c r="BK224" i="2"/>
  <c r="AU224" i="2"/>
  <c r="BF224" i="2"/>
  <c r="BA224" i="2"/>
  <c r="BA187" i="2"/>
  <c r="BJ187" i="2"/>
  <c r="BK187" i="2"/>
  <c r="AU194" i="2"/>
  <c r="BJ194" i="2"/>
  <c r="BA199" i="2"/>
  <c r="BF208" i="2"/>
  <c r="BK208" i="2"/>
  <c r="BA208" i="2"/>
  <c r="BF219" i="2"/>
  <c r="BK219" i="2"/>
  <c r="AU219" i="2"/>
  <c r="BA219" i="2"/>
  <c r="BJ224" i="2"/>
  <c r="BA227" i="2"/>
  <c r="AU227" i="2"/>
  <c r="BJ227" i="2"/>
  <c r="BF227" i="2"/>
  <c r="BK227" i="2"/>
  <c r="BK236" i="2"/>
  <c r="AU236" i="2"/>
  <c r="BF236" i="2"/>
  <c r="BA236" i="2"/>
  <c r="BJ236" i="2"/>
  <c r="BK241" i="2"/>
  <c r="AU241" i="2"/>
  <c r="BJ241" i="2"/>
  <c r="BA241" i="2"/>
  <c r="BF241" i="2"/>
  <c r="BF195" i="2"/>
  <c r="BJ222" i="2"/>
  <c r="BK222" i="2"/>
  <c r="BA222" i="2"/>
  <c r="AU222" i="2"/>
  <c r="BF226" i="2"/>
  <c r="AU226" i="2"/>
  <c r="BA226" i="2"/>
  <c r="BJ226" i="2"/>
  <c r="BA266" i="2"/>
  <c r="BK266" i="2"/>
  <c r="AU266" i="2"/>
  <c r="BJ266" i="2"/>
  <c r="BA268" i="2"/>
  <c r="BK268" i="2"/>
  <c r="AU268" i="2"/>
  <c r="BJ268" i="2"/>
  <c r="BF268" i="2"/>
  <c r="BJ242" i="2"/>
  <c r="AU242" i="2"/>
  <c r="BF242" i="2"/>
  <c r="BA242" i="2"/>
  <c r="BK242" i="2"/>
  <c r="BJ252" i="2"/>
  <c r="BK252" i="2"/>
  <c r="BF252" i="2"/>
  <c r="BA252" i="2"/>
  <c r="BF261" i="2"/>
  <c r="BK261" i="2"/>
  <c r="AU261" i="2"/>
  <c r="BJ261" i="2"/>
  <c r="BA261" i="2"/>
  <c r="BA270" i="2"/>
  <c r="BK270" i="2"/>
  <c r="AU270" i="2"/>
  <c r="BJ270" i="2"/>
  <c r="BF270" i="2"/>
  <c r="BA209" i="2"/>
  <c r="BK209" i="2"/>
  <c r="AU209" i="2"/>
  <c r="BJ209" i="2"/>
  <c r="BF243" i="2"/>
  <c r="BA243" i="2"/>
  <c r="BK243" i="2"/>
  <c r="AU243" i="2"/>
  <c r="BJ231" i="2"/>
  <c r="BF231" i="2"/>
  <c r="AU231" i="2"/>
  <c r="BJ237" i="2"/>
  <c r="BK237" i="2"/>
  <c r="BF237" i="2"/>
  <c r="BA237" i="2"/>
  <c r="AU252" i="2"/>
  <c r="BF258" i="2"/>
  <c r="BA258" i="2"/>
  <c r="BK258" i="2"/>
  <c r="BJ258" i="2"/>
  <c r="BF266" i="2"/>
  <c r="BJ243" i="2"/>
  <c r="BK256" i="2"/>
  <c r="AU256" i="2"/>
  <c r="BJ256" i="2"/>
  <c r="BF256" i="2"/>
  <c r="BK271" i="2"/>
  <c r="AU271" i="2"/>
  <c r="BA271" i="2"/>
  <c r="BF271" i="2"/>
  <c r="BJ271" i="2"/>
  <c r="BJ204" i="2"/>
  <c r="BK204" i="2"/>
  <c r="AU213" i="2"/>
  <c r="BK213" i="2"/>
  <c r="BJ213" i="2"/>
  <c r="BF213" i="2"/>
  <c r="BF215" i="2"/>
  <c r="AU215" i="2"/>
  <c r="BJ215" i="2"/>
  <c r="BA215" i="2"/>
  <c r="BK215" i="2"/>
  <c r="BJ218" i="2"/>
  <c r="BF218" i="2"/>
  <c r="BK218" i="2"/>
  <c r="BF229" i="2"/>
  <c r="BA229" i="2"/>
  <c r="BJ229" i="2"/>
  <c r="AU229" i="2"/>
  <c r="BA231" i="2"/>
  <c r="BA235" i="2"/>
  <c r="AU235" i="2"/>
  <c r="BA246" i="2"/>
  <c r="BF246" i="2"/>
  <c r="BK246" i="2"/>
  <c r="BJ246" i="2"/>
  <c r="BK251" i="2"/>
  <c r="AU251" i="2"/>
  <c r="BF251" i="2"/>
  <c r="BA251" i="2"/>
  <c r="BJ265" i="2"/>
  <c r="BK265" i="2"/>
  <c r="AU265" i="2"/>
  <c r="BF265" i="2"/>
  <c r="BA265" i="2"/>
  <c r="BF240" i="2"/>
  <c r="AU240" i="2"/>
  <c r="BK240" i="2"/>
  <c r="BA240" i="2"/>
  <c r="BA244" i="2"/>
  <c r="BF244" i="2"/>
  <c r="BJ244" i="2"/>
  <c r="AU244" i="2"/>
  <c r="BF263" i="2"/>
  <c r="BJ263" i="2"/>
  <c r="BA263" i="2"/>
  <c r="AU263" i="2"/>
  <c r="BK263" i="2"/>
  <c r="AU225" i="2"/>
  <c r="AF245" i="2"/>
  <c r="BJ269" i="2"/>
  <c r="BK269" i="2"/>
  <c r="AU269" i="2"/>
  <c r="BJ257" i="2"/>
  <c r="AU257" i="2"/>
  <c r="BJ260" i="2"/>
  <c r="BF260" i="2"/>
  <c r="BA273" i="2"/>
  <c r="BK225" i="2"/>
  <c r="AF228" i="2"/>
  <c r="BF250" i="2"/>
  <c r="BJ250" i="2"/>
  <c r="BA257" i="2"/>
  <c r="BA269" i="2"/>
  <c r="BJ272" i="2"/>
  <c r="BF272" i="2"/>
  <c r="AU221" i="2"/>
  <c r="BK221" i="2"/>
  <c r="AF249" i="2"/>
  <c r="AU255" i="2"/>
  <c r="BF257" i="2"/>
  <c r="AU260" i="2"/>
  <c r="BF269" i="2"/>
  <c r="AU272" i="2"/>
  <c r="BA274" i="2"/>
  <c r="BK274" i="2"/>
  <c r="BJ267" i="2"/>
  <c r="BK267" i="2"/>
  <c r="AU267" i="2"/>
  <c r="AF247" i="2"/>
  <c r="BJ255" i="2"/>
  <c r="AF262" i="2"/>
  <c r="BA253" i="2"/>
  <c r="BK253" i="2"/>
  <c r="BK255" i="2"/>
  <c r="AU259" i="2"/>
  <c r="BK259" i="2"/>
  <c r="BA259" i="2"/>
  <c r="BA267" i="2"/>
  <c r="BF273" i="2"/>
  <c r="BK273" i="2"/>
  <c r="AF239" i="2"/>
  <c r="AF285" i="2"/>
  <c r="AF254" i="2"/>
  <c r="AF313" i="2"/>
  <c r="AF319" i="2"/>
  <c r="AF325" i="2"/>
  <c r="BF235" i="2" l="1"/>
  <c r="BA8" i="2"/>
  <c r="AU8" i="2"/>
  <c r="BK235" i="2"/>
  <c r="BJ248" i="2"/>
  <c r="BJ8" i="2"/>
  <c r="BF8" i="2"/>
  <c r="BF248" i="2"/>
  <c r="BA248" i="2"/>
  <c r="AU248" i="2"/>
  <c r="BF56" i="2"/>
  <c r="BJ56" i="2"/>
  <c r="BA56" i="2"/>
  <c r="BK56" i="2"/>
  <c r="BK69" i="2"/>
  <c r="AU69" i="2"/>
  <c r="BF69" i="2"/>
  <c r="BJ245" i="2"/>
  <c r="BA245" i="2"/>
  <c r="BK245" i="2"/>
  <c r="BF245" i="2"/>
  <c r="AU245" i="2"/>
  <c r="BK262" i="2"/>
  <c r="AU262" i="2"/>
  <c r="BJ262" i="2"/>
  <c r="BA262" i="2"/>
  <c r="BF262" i="2"/>
  <c r="BJ247" i="2"/>
  <c r="BA247" i="2"/>
  <c r="BK247" i="2"/>
  <c r="AU247" i="2"/>
  <c r="BF247" i="2"/>
  <c r="BJ254" i="2"/>
  <c r="BK254" i="2"/>
  <c r="AU254" i="2"/>
  <c r="BA254" i="2"/>
  <c r="BF254" i="2"/>
  <c r="BJ249" i="2"/>
  <c r="BA249" i="2"/>
  <c r="BF249" i="2"/>
  <c r="AU249" i="2"/>
  <c r="BK249" i="2"/>
  <c r="BK17" i="2"/>
  <c r="BJ17" i="2"/>
  <c r="BF17" i="2"/>
  <c r="BA17" i="2"/>
  <c r="AU17" i="2"/>
  <c r="BJ239" i="2"/>
  <c r="BK239" i="2"/>
  <c r="BF239" i="2"/>
  <c r="BA239" i="2"/>
  <c r="AU239" i="2"/>
  <c r="BJ228" i="2"/>
  <c r="AU228" i="2"/>
  <c r="BK228" i="2"/>
  <c r="BF228" i="2"/>
  <c r="BA228" i="2"/>
  <c r="BJ89" i="2"/>
  <c r="AU89" i="2"/>
  <c r="BK89" i="2"/>
  <c r="BA89" i="2"/>
  <c r="BF89" i="2"/>
  <c r="AU67" i="2"/>
  <c r="BA67" i="2"/>
  <c r="BK67" i="2"/>
  <c r="BF67" i="2"/>
  <c r="BJ67" i="2"/>
  <c r="BK68" i="2"/>
  <c r="BA68" i="2"/>
  <c r="BJ68" i="2"/>
  <c r="AU68" i="2"/>
  <c r="BF68" i="2"/>
</calcChain>
</file>

<file path=xl/sharedStrings.xml><?xml version="1.0" encoding="utf-8"?>
<sst xmlns="http://schemas.openxmlformats.org/spreadsheetml/2006/main" count="9653" uniqueCount="3416">
  <si>
    <t>JKMF Unique Name</t>
  </si>
  <si>
    <t>Zone</t>
  </si>
  <si>
    <t>EFC</t>
  </si>
  <si>
    <t>Odisha</t>
  </si>
  <si>
    <t>NA</t>
  </si>
  <si>
    <t>JKEZ0053</t>
  </si>
  <si>
    <t>Maharashtra</t>
  </si>
  <si>
    <t>JKWZ0041</t>
  </si>
  <si>
    <t>No</t>
  </si>
  <si>
    <t>Ritco</t>
  </si>
  <si>
    <t>JKWZ0072</t>
  </si>
  <si>
    <t>Chhattisgarh</t>
  </si>
  <si>
    <t>JKEZ0004</t>
  </si>
  <si>
    <t>JKWZ0042</t>
  </si>
  <si>
    <t>GRL</t>
  </si>
  <si>
    <t>Gujarat</t>
  </si>
  <si>
    <t>Jharkhand</t>
  </si>
  <si>
    <t>JKEZ0065</t>
  </si>
  <si>
    <t>Na</t>
  </si>
  <si>
    <t>JKWZ0051</t>
  </si>
  <si>
    <t>DHL</t>
  </si>
  <si>
    <t>Uttar Pradesh</t>
  </si>
  <si>
    <t>N/A</t>
  </si>
  <si>
    <t>JKWZ0030</t>
  </si>
  <si>
    <t>Haryana</t>
  </si>
  <si>
    <t>JKEZ0008</t>
  </si>
  <si>
    <t>JKNZ0048</t>
  </si>
  <si>
    <t>Karnataka</t>
  </si>
  <si>
    <t>JKSZ0030</t>
  </si>
  <si>
    <t>JKWZ0025</t>
  </si>
  <si>
    <t>Govind Rajput</t>
  </si>
  <si>
    <t>Rajasthan</t>
  </si>
  <si>
    <t>Andhra Pradesh</t>
  </si>
  <si>
    <t>NO</t>
  </si>
  <si>
    <t>West Bengal</t>
  </si>
  <si>
    <t>JKWZ0001</t>
  </si>
  <si>
    <t>JKEZ0048</t>
  </si>
  <si>
    <t>JKWZ0095</t>
  </si>
  <si>
    <t>JKNZ0055</t>
  </si>
  <si>
    <t>Madhya Pradesh</t>
  </si>
  <si>
    <t>JKWZ0011</t>
  </si>
  <si>
    <t>JKWZ0007</t>
  </si>
  <si>
    <t>Assam</t>
  </si>
  <si>
    <t>JKEZ0047</t>
  </si>
  <si>
    <t>JKEZ0069</t>
  </si>
  <si>
    <t>JKNZ0029</t>
  </si>
  <si>
    <t>JKNZ0038</t>
  </si>
  <si>
    <t>JKEZ0010</t>
  </si>
  <si>
    <t>APML</t>
  </si>
  <si>
    <t>JKNZ0015</t>
  </si>
  <si>
    <t>JKWZ0008</t>
  </si>
  <si>
    <t>JKWZ0047</t>
  </si>
  <si>
    <t>JKSZ0014</t>
  </si>
  <si>
    <t>JKEZ0017</t>
  </si>
  <si>
    <t>JKEZ0036</t>
  </si>
  <si>
    <t>Santosh</t>
  </si>
  <si>
    <t>JKSZ0029</t>
  </si>
  <si>
    <t>JKEZ0062</t>
  </si>
  <si>
    <t>JKWZ0079</t>
  </si>
  <si>
    <t>JKEZ0007</t>
  </si>
  <si>
    <t>JKEZ0071</t>
  </si>
  <si>
    <t>Goa</t>
  </si>
  <si>
    <t>JKWZ0061</t>
  </si>
  <si>
    <t>Jitendra Kumar</t>
  </si>
  <si>
    <t>JKEZ0005</t>
  </si>
  <si>
    <t>JKEZ0070</t>
  </si>
  <si>
    <t>JKWZ0066</t>
  </si>
  <si>
    <t>JKSZ0017</t>
  </si>
  <si>
    <t>JKEZ0031</t>
  </si>
  <si>
    <t>Telangana</t>
  </si>
  <si>
    <t>JKWZ0026</t>
  </si>
  <si>
    <t>JKWZ0075</t>
  </si>
  <si>
    <t>Kapil</t>
  </si>
  <si>
    <t>JKWZ0036</t>
  </si>
  <si>
    <t>JKWZ0032</t>
  </si>
  <si>
    <t>JKSZ0003</t>
  </si>
  <si>
    <t>Mahendra Ingale</t>
  </si>
  <si>
    <t>JKWZ0023</t>
  </si>
  <si>
    <t>JKWZ0091</t>
  </si>
  <si>
    <t>JKEZ0022</t>
  </si>
  <si>
    <t>JKNZ0040</t>
  </si>
  <si>
    <t>JKEZ0038</t>
  </si>
  <si>
    <t>JKWZ0004</t>
  </si>
  <si>
    <t>JKWZ0070</t>
  </si>
  <si>
    <t>JKNZ0014</t>
  </si>
  <si>
    <t>JKNZ0023</t>
  </si>
  <si>
    <t>JKWZ0040</t>
  </si>
  <si>
    <t>JKWZ0005</t>
  </si>
  <si>
    <t>JKSZ0011</t>
  </si>
  <si>
    <t>BRW</t>
  </si>
  <si>
    <t>JKWZ0029</t>
  </si>
  <si>
    <t>JKEZ0001</t>
  </si>
  <si>
    <t>JKEZ0068</t>
  </si>
  <si>
    <t>JKEZ0020</t>
  </si>
  <si>
    <t>JKEZ0045</t>
  </si>
  <si>
    <t>JKEZ0055</t>
  </si>
  <si>
    <t>Meghalaya</t>
  </si>
  <si>
    <t>JKEZ0023</t>
  </si>
  <si>
    <t>JKSZ0016</t>
  </si>
  <si>
    <t>JKSZ0028</t>
  </si>
  <si>
    <t>JKWZ0077</t>
  </si>
  <si>
    <t>JKEZ0033</t>
  </si>
  <si>
    <t>PRPL</t>
  </si>
  <si>
    <t>JKSZ0009</t>
  </si>
  <si>
    <t>JKEZ0037</t>
  </si>
  <si>
    <t>Bilaspur</t>
  </si>
  <si>
    <t>Bhandara</t>
  </si>
  <si>
    <t>JKWZ0006</t>
  </si>
  <si>
    <t>JKWZ0063</t>
  </si>
  <si>
    <t>JKEZ0067</t>
  </si>
  <si>
    <t>JKEZ0032</t>
  </si>
  <si>
    <t>JKSZ0013</t>
  </si>
  <si>
    <t>JKEZ0066</t>
  </si>
  <si>
    <t>Subhash</t>
  </si>
  <si>
    <t>JKNZ0028</t>
  </si>
  <si>
    <t>JKNZ0037</t>
  </si>
  <si>
    <t>JKNZ0020</t>
  </si>
  <si>
    <t>JKWZ0002</t>
  </si>
  <si>
    <t>Bihar</t>
  </si>
  <si>
    <t>JKWZ0082</t>
  </si>
  <si>
    <t>JKNZ0052</t>
  </si>
  <si>
    <t>JKWZ0012</t>
  </si>
  <si>
    <t>JKWZ0033</t>
  </si>
  <si>
    <t>JKEZ0063</t>
  </si>
  <si>
    <t>JKWZ0069</t>
  </si>
  <si>
    <t>JKWZ0013</t>
  </si>
  <si>
    <t>JKNZ0044</t>
  </si>
  <si>
    <t>JKSZ0027</t>
  </si>
  <si>
    <t>JKNZ0056</t>
  </si>
  <si>
    <t>Alwar</t>
  </si>
  <si>
    <t>Jhansi</t>
  </si>
  <si>
    <t>SHCM</t>
  </si>
  <si>
    <t>Bhiwandi</t>
  </si>
  <si>
    <t>JKWZ0037</t>
  </si>
  <si>
    <t>JKWZ0088</t>
  </si>
  <si>
    <t>Bhalukmari</t>
  </si>
  <si>
    <t>Bargarh</t>
  </si>
  <si>
    <t>Jajpur</t>
  </si>
  <si>
    <t>Nagpur</t>
  </si>
  <si>
    <t>JKNZ0021</t>
  </si>
  <si>
    <t>Amit</t>
  </si>
  <si>
    <t>JKWZ0087</t>
  </si>
  <si>
    <t>Adilabad</t>
  </si>
  <si>
    <t>Ansar Tyre Works</t>
  </si>
  <si>
    <t>Raipur</t>
  </si>
  <si>
    <t>JKEZ0003</t>
  </si>
  <si>
    <t>Nisar</t>
  </si>
  <si>
    <t>Palwal</t>
  </si>
  <si>
    <t>Dumka</t>
  </si>
  <si>
    <t>Raju</t>
  </si>
  <si>
    <t>Irshad</t>
  </si>
  <si>
    <t>Ramanagara</t>
  </si>
  <si>
    <t>Angul</t>
  </si>
  <si>
    <t>Manish</t>
  </si>
  <si>
    <t>Vadodara</t>
  </si>
  <si>
    <t>Bishue</t>
  </si>
  <si>
    <t>Jalgaon</t>
  </si>
  <si>
    <t>Nashik</t>
  </si>
  <si>
    <t>Punjab</t>
  </si>
  <si>
    <t>Bhatinda</t>
  </si>
  <si>
    <t>Mathura</t>
  </si>
  <si>
    <t>Bokaro</t>
  </si>
  <si>
    <t>JKWZ0045</t>
  </si>
  <si>
    <t>Wardha</t>
  </si>
  <si>
    <t>Panipat</t>
  </si>
  <si>
    <t>Patli</t>
  </si>
  <si>
    <t>Giridih</t>
  </si>
  <si>
    <t>Hazira</t>
  </si>
  <si>
    <t>Dahivel</t>
  </si>
  <si>
    <t>JKNZ0047</t>
  </si>
  <si>
    <t>Raigarh</t>
  </si>
  <si>
    <t>JKEZ0061</t>
  </si>
  <si>
    <t>JKNZ0045</t>
  </si>
  <si>
    <t>Dewas</t>
  </si>
  <si>
    <t>Prayagraj</t>
  </si>
  <si>
    <t>Sonu</t>
  </si>
  <si>
    <t>Hisar</t>
  </si>
  <si>
    <t>Akola</t>
  </si>
  <si>
    <t>JKWZ0090</t>
  </si>
  <si>
    <t>Guntur</t>
  </si>
  <si>
    <t>JKSZ0006</t>
  </si>
  <si>
    <t>Keonjhar</t>
  </si>
  <si>
    <t>Kalinganagar</t>
  </si>
  <si>
    <t>Ajmer</t>
  </si>
  <si>
    <t>Sandeep</t>
  </si>
  <si>
    <t>Bhadrak</t>
  </si>
  <si>
    <t>Govind</t>
  </si>
  <si>
    <t>Simdega</t>
  </si>
  <si>
    <t>JKWZ0062</t>
  </si>
  <si>
    <t>Kolkata</t>
  </si>
  <si>
    <t>JKEZ0026</t>
  </si>
  <si>
    <t>JKWZ0015</t>
  </si>
  <si>
    <t>Kutch</t>
  </si>
  <si>
    <t>Surat</t>
  </si>
  <si>
    <t>Dhule</t>
  </si>
  <si>
    <t>Srikakulam</t>
  </si>
  <si>
    <t>Dhenkanal</t>
  </si>
  <si>
    <t>Amjad</t>
  </si>
  <si>
    <t>JKNZ0010</t>
  </si>
  <si>
    <t>Ganjam</t>
  </si>
  <si>
    <t>Aurangabad</t>
  </si>
  <si>
    <t>Balasore</t>
  </si>
  <si>
    <t>JKNZ0046</t>
  </si>
  <si>
    <t>Sagar</t>
  </si>
  <si>
    <t>JKWZ0018</t>
  </si>
  <si>
    <t>Kota</t>
  </si>
  <si>
    <t>JKNZ0054</t>
  </si>
  <si>
    <t>Pali</t>
  </si>
  <si>
    <t>Gondia</t>
  </si>
  <si>
    <t>JKEZ0039</t>
  </si>
  <si>
    <t>Rajgarh</t>
  </si>
  <si>
    <t>JKWZ0003</t>
  </si>
  <si>
    <t>JKWZ0014</t>
  </si>
  <si>
    <t>Dahej</t>
  </si>
  <si>
    <t>Rohtak</t>
  </si>
  <si>
    <t>JKNZ0012</t>
  </si>
  <si>
    <t>JKNZ0008</t>
  </si>
  <si>
    <t>JKWZ0038</t>
  </si>
  <si>
    <t>Sawan</t>
  </si>
  <si>
    <t>JKWZ0028</t>
  </si>
  <si>
    <t>JKNZ0009</t>
  </si>
  <si>
    <t>JKEZ0034</t>
  </si>
  <si>
    <t>Mahasamund</t>
  </si>
  <si>
    <t>JKSZ0025</t>
  </si>
  <si>
    <t>A</t>
  </si>
  <si>
    <t>JKWZ0039</t>
  </si>
  <si>
    <t>Ganesh</t>
  </si>
  <si>
    <t>JKNZ0017</t>
  </si>
  <si>
    <t>Gurgaon</t>
  </si>
  <si>
    <t>JKNZ0050</t>
  </si>
  <si>
    <t>Modasa</t>
  </si>
  <si>
    <t>Vasai</t>
  </si>
  <si>
    <t>Brijesh</t>
  </si>
  <si>
    <t>Guwahati</t>
  </si>
  <si>
    <t>JKNZ0004</t>
  </si>
  <si>
    <t>JKEZ0072</t>
  </si>
  <si>
    <t>Bharuch</t>
  </si>
  <si>
    <t>Medchal</t>
  </si>
  <si>
    <t>Bhilwara</t>
  </si>
  <si>
    <t>S</t>
  </si>
  <si>
    <t>C</t>
  </si>
  <si>
    <t>JKWZ0067</t>
  </si>
  <si>
    <t>B</t>
  </si>
  <si>
    <t>Itapa</t>
  </si>
  <si>
    <t>JKNZ0057</t>
  </si>
  <si>
    <t>Adesar</t>
  </si>
  <si>
    <t>JKWZ0058</t>
  </si>
  <si>
    <t>JKNZ0030</t>
  </si>
  <si>
    <t>JKNZ0051</t>
  </si>
  <si>
    <t>Beawar</t>
  </si>
  <si>
    <t>JKNZ0026</t>
  </si>
  <si>
    <t>Anand</t>
  </si>
  <si>
    <t>JKWZ0068</t>
  </si>
  <si>
    <t>Alok</t>
  </si>
  <si>
    <t>Rohit</t>
  </si>
  <si>
    <t>Dhanbad</t>
  </si>
  <si>
    <t>JKEZ0040</t>
  </si>
  <si>
    <t>JKNZ0003</t>
  </si>
  <si>
    <t>JKNZ0053</t>
  </si>
  <si>
    <t>Mangalore</t>
  </si>
  <si>
    <t>Hodal</t>
  </si>
  <si>
    <t>Etawah</t>
  </si>
  <si>
    <t>JKWZ0089</t>
  </si>
  <si>
    <t>Gumla</t>
  </si>
  <si>
    <t>Mandal Medchal</t>
  </si>
  <si>
    <t>Amravati</t>
  </si>
  <si>
    <t>Dhar</t>
  </si>
  <si>
    <t>Rourkela</t>
  </si>
  <si>
    <t>JKEZ0056</t>
  </si>
  <si>
    <t>Kanpur</t>
  </si>
  <si>
    <t>Thane</t>
  </si>
  <si>
    <t>Thomalapalle</t>
  </si>
  <si>
    <t>JKEZ0044</t>
  </si>
  <si>
    <t>Taj Tyre Service</t>
  </si>
  <si>
    <t>Humnabad</t>
  </si>
  <si>
    <t>Solapur</t>
  </si>
  <si>
    <t>M</t>
  </si>
  <si>
    <t>Pune</t>
  </si>
  <si>
    <t>Seoni</t>
  </si>
  <si>
    <t>JKWZ0064</t>
  </si>
  <si>
    <t>Kankroli</t>
  </si>
  <si>
    <t>JKNZ0019</t>
  </si>
  <si>
    <t>JKEZ0060</t>
  </si>
  <si>
    <t>Imran</t>
  </si>
  <si>
    <t>L</t>
  </si>
  <si>
    <t>Mayurbhanj</t>
  </si>
  <si>
    <t>Jamnagar</t>
  </si>
  <si>
    <t>Om Vihar Gurgaon</t>
  </si>
  <si>
    <t>Medinipur</t>
  </si>
  <si>
    <t>Jamshedpur</t>
  </si>
  <si>
    <t>Bansjor</t>
  </si>
  <si>
    <t>Beldihi</t>
  </si>
  <si>
    <t>Auraiya</t>
  </si>
  <si>
    <t>Kheda</t>
  </si>
  <si>
    <t>East Jaintia Hills</t>
  </si>
  <si>
    <t>Sumit</t>
  </si>
  <si>
    <t>Navsari</t>
  </si>
  <si>
    <t>Palghar</t>
  </si>
  <si>
    <t>Daman and Diu</t>
  </si>
  <si>
    <t>Guna</t>
  </si>
  <si>
    <t>Ratlam</t>
  </si>
  <si>
    <t>Birbhum</t>
  </si>
  <si>
    <t>Greenline</t>
  </si>
  <si>
    <t>JKWZ0097</t>
  </si>
  <si>
    <t>Sanderao</t>
  </si>
  <si>
    <t>Bhopal</t>
  </si>
  <si>
    <t>Bareja</t>
  </si>
  <si>
    <t>JKSZ0001</t>
  </si>
  <si>
    <t>JKSZ0008</t>
  </si>
  <si>
    <t>Jaipur</t>
  </si>
  <si>
    <t>JKNZ0013</t>
  </si>
  <si>
    <t>Amantapur</t>
  </si>
  <si>
    <t>Bhilad</t>
  </si>
  <si>
    <t>Jalandhar</t>
  </si>
  <si>
    <t>JKEZ0073</t>
  </si>
  <si>
    <t>Shahpura</t>
  </si>
  <si>
    <t>Barodara</t>
  </si>
  <si>
    <t>JKWZ0035</t>
  </si>
  <si>
    <t>Howrah</t>
  </si>
  <si>
    <t>Chittorgarh</t>
  </si>
  <si>
    <t>Penukonda</t>
  </si>
  <si>
    <t>Nellore</t>
  </si>
  <si>
    <t>Rajendra</t>
  </si>
  <si>
    <t>JKWZ0009</t>
  </si>
  <si>
    <t>JKWZ0098</t>
  </si>
  <si>
    <t>JKWZ0099</t>
  </si>
  <si>
    <t>JKNZ0059</t>
  </si>
  <si>
    <t>JKWZ0055</t>
  </si>
  <si>
    <t>Kuthambakkam</t>
  </si>
  <si>
    <t>Azad Tyre Shop</t>
  </si>
  <si>
    <t>Purba Medinipur</t>
  </si>
  <si>
    <t>JKWZ0053</t>
  </si>
  <si>
    <t>JKNZ0011</t>
  </si>
  <si>
    <t>JKWZ0080</t>
  </si>
  <si>
    <t>Bongaigaon</t>
  </si>
  <si>
    <t>Mandideep</t>
  </si>
  <si>
    <t>JKEZ0012</t>
  </si>
  <si>
    <t>Sinnar</t>
  </si>
  <si>
    <t>Ahmedabad</t>
  </si>
  <si>
    <t>Azad</t>
  </si>
  <si>
    <t>Durgapur</t>
  </si>
  <si>
    <t>Bellary</t>
  </si>
  <si>
    <t>JKNZ0061</t>
  </si>
  <si>
    <t>Tamilnadu</t>
  </si>
  <si>
    <t>JKWZ0100</t>
  </si>
  <si>
    <t>Vivek Upadhyay</t>
  </si>
  <si>
    <t>Durg</t>
  </si>
  <si>
    <t>Yavatmal</t>
  </si>
  <si>
    <t>JKNZ0060</t>
  </si>
  <si>
    <t>Karimganj</t>
  </si>
  <si>
    <t>Palashbani</t>
  </si>
  <si>
    <t>Valsad</t>
  </si>
  <si>
    <t>Mouda</t>
  </si>
  <si>
    <t>Sirohi</t>
  </si>
  <si>
    <t>Kamrup</t>
  </si>
  <si>
    <t>Indramani Mangaraj</t>
  </si>
  <si>
    <t>Ankleshwar</t>
  </si>
  <si>
    <t>Fatehpur</t>
  </si>
  <si>
    <t>JKNZ0062</t>
  </si>
  <si>
    <t>Raigad</t>
  </si>
  <si>
    <t>Kaimur</t>
  </si>
  <si>
    <t>Khan Tyre Puncture Works C/O Mr. Sajid, Near Dharma Dhaba, HP Petrol Pump, Karman Border, Haryana</t>
  </si>
  <si>
    <t>JKSZ0031</t>
  </si>
  <si>
    <t>Jamb</t>
  </si>
  <si>
    <t>JKWZ0101</t>
  </si>
  <si>
    <t>Arvind Yadav</t>
  </si>
  <si>
    <t>Panvel</t>
  </si>
  <si>
    <t>Shivpuri</t>
  </si>
  <si>
    <t>JKWZ0102</t>
  </si>
  <si>
    <t>JKWZ0016</t>
  </si>
  <si>
    <t>JKEZ0006</t>
  </si>
  <si>
    <t>Bagodar</t>
  </si>
  <si>
    <t>Ramchandrapur Devgurh</t>
  </si>
  <si>
    <t>Kairapari</t>
  </si>
  <si>
    <t>JKWZ0103</t>
  </si>
  <si>
    <t>Shajapur</t>
  </si>
  <si>
    <t>Cuttack</t>
  </si>
  <si>
    <t>JKEZ0076</t>
  </si>
  <si>
    <t>Bankura</t>
  </si>
  <si>
    <t>JKNZ0063</t>
  </si>
  <si>
    <t>JKWZ0017</t>
  </si>
  <si>
    <t>Sunil Kumar</t>
  </si>
  <si>
    <t>Etawa</t>
  </si>
  <si>
    <t>Dharmendra</t>
  </si>
  <si>
    <t>JKEZ0075</t>
  </si>
  <si>
    <t>Adani-Patli</t>
  </si>
  <si>
    <t>JKNZ0031</t>
  </si>
  <si>
    <t>Adani-Singrauli</t>
  </si>
  <si>
    <t>JKWZ0094</t>
  </si>
  <si>
    <t>JKNZ0064</t>
  </si>
  <si>
    <t>Bhilwada</t>
  </si>
  <si>
    <t>JKEZ0016</t>
  </si>
  <si>
    <t>Panna</t>
  </si>
  <si>
    <t>Arang</t>
  </si>
  <si>
    <t>Mustafa Tyre Workshop C/O Md. Minnat, Vill-Sunaposi, Post- Majhigaon, Tehsil-Bishoi, Dist-Mayurbhanj, Odisha</t>
  </si>
  <si>
    <t>JKWZ0104</t>
  </si>
  <si>
    <t>JKEZ0077</t>
  </si>
  <si>
    <t>JKNZ0039</t>
  </si>
  <si>
    <t>JKNZ0065</t>
  </si>
  <si>
    <t>Behror</t>
  </si>
  <si>
    <t>Sonu Tyre House</t>
  </si>
  <si>
    <t>Mohania</t>
  </si>
  <si>
    <t>JKWZ0060</t>
  </si>
  <si>
    <t>Zakir</t>
  </si>
  <si>
    <t>JP</t>
  </si>
  <si>
    <t>Jhanshi</t>
  </si>
  <si>
    <t>JKEZ0078</t>
  </si>
  <si>
    <t>Masaipet</t>
  </si>
  <si>
    <t>https://goo.gl/maps/c1sLvwM2RumksWaf8</t>
  </si>
  <si>
    <t>JKEZ0079</t>
  </si>
  <si>
    <t>JKEZ0080</t>
  </si>
  <si>
    <t/>
  </si>
  <si>
    <t>JKNZ0036</t>
  </si>
  <si>
    <t>JKWZ0044</t>
  </si>
  <si>
    <t>Kharagpur</t>
  </si>
  <si>
    <t>Nirbhai</t>
  </si>
  <si>
    <t>JKWZ0105</t>
  </si>
  <si>
    <t>Osmanabad</t>
  </si>
  <si>
    <t>Bihar Tyre</t>
  </si>
  <si>
    <t>JKNZ0066</t>
  </si>
  <si>
    <t>Anugul Jindal</t>
  </si>
  <si>
    <t>Shiva</t>
  </si>
  <si>
    <t>Saheb</t>
  </si>
  <si>
    <t>JKWZ0106</t>
  </si>
  <si>
    <t>JKNZ0032</t>
  </si>
  <si>
    <t>Kishangarh</t>
  </si>
  <si>
    <t>JKWZ0019</t>
  </si>
  <si>
    <t>Chandauli</t>
  </si>
  <si>
    <t>Bardhaman</t>
  </si>
  <si>
    <t>North</t>
  </si>
  <si>
    <t>JKEZ0074</t>
  </si>
  <si>
    <t>JKWZ0109</t>
  </si>
  <si>
    <t>JKWZ0107</t>
  </si>
  <si>
    <t>Anwar Ali</t>
  </si>
  <si>
    <t>JKSZ0033</t>
  </si>
  <si>
    <t>Wani</t>
  </si>
  <si>
    <t>JKEZ0041</t>
  </si>
  <si>
    <t>Bangalore</t>
  </si>
  <si>
    <t>Ujjain</t>
  </si>
  <si>
    <t>JKSZ0032</t>
  </si>
  <si>
    <t>JKEZ0081</t>
  </si>
  <si>
    <t>Kendrapara</t>
  </si>
  <si>
    <t>Gangrar, Rj</t>
  </si>
  <si>
    <t>JKWZ0110</t>
  </si>
  <si>
    <t>Hindustan Tyre Service</t>
  </si>
  <si>
    <t>Ajeet Singh</t>
  </si>
  <si>
    <t>JKNZ0075</t>
  </si>
  <si>
    <t>Highway</t>
  </si>
  <si>
    <t>Nizamabad</t>
  </si>
  <si>
    <t>JKNZ0069</t>
  </si>
  <si>
    <t>JKNZ0077</t>
  </si>
  <si>
    <t>JKWZ0108</t>
  </si>
  <si>
    <t>Jharsuguda</t>
  </si>
  <si>
    <t>JKWZ0114</t>
  </si>
  <si>
    <t>JKWZ0115</t>
  </si>
  <si>
    <t>JKSZ0037</t>
  </si>
  <si>
    <t>JKNZ0070</t>
  </si>
  <si>
    <t>JKWZ0125</t>
  </si>
  <si>
    <t>Dawala</t>
  </si>
  <si>
    <t>JKWZ0118</t>
  </si>
  <si>
    <t>JKWZ0123</t>
  </si>
  <si>
    <t>Lucknow</t>
  </si>
  <si>
    <t>Firozabad</t>
  </si>
  <si>
    <t>Hyderabad</t>
  </si>
  <si>
    <t>JKWZ0111</t>
  </si>
  <si>
    <t>JKEZ0084</t>
  </si>
  <si>
    <t>JKWZ0120</t>
  </si>
  <si>
    <t>JKWZ0119</t>
  </si>
  <si>
    <t>In-Hub</t>
  </si>
  <si>
    <t>Mandwa</t>
  </si>
  <si>
    <t>JKWZ0122</t>
  </si>
  <si>
    <t>JKWZ0121</t>
  </si>
  <si>
    <t>JKWZ0124</t>
  </si>
  <si>
    <t>JKEZ0083</t>
  </si>
  <si>
    <t>JKWZ0127</t>
  </si>
  <si>
    <t>JKWZ0112</t>
  </si>
  <si>
    <t>JKWZ0031</t>
  </si>
  <si>
    <t>JKWZ0128</t>
  </si>
  <si>
    <t>Jay Maa Kali Tyre Workshop</t>
  </si>
  <si>
    <t>Nagaon</t>
  </si>
  <si>
    <t>JKEZ0024</t>
  </si>
  <si>
    <t>JKNZ0071</t>
  </si>
  <si>
    <t>Dongaon</t>
  </si>
  <si>
    <t>Swift</t>
  </si>
  <si>
    <t>JKWZ0116</t>
  </si>
  <si>
    <t>Yes</t>
  </si>
  <si>
    <t>JKEZ0035</t>
  </si>
  <si>
    <t>Balram</t>
  </si>
  <si>
    <t>Shingnapur Phata</t>
  </si>
  <si>
    <t>Sanu</t>
  </si>
  <si>
    <t>JKEZ0087</t>
  </si>
  <si>
    <t>Pokhri</t>
  </si>
  <si>
    <t>JKSZ0038</t>
  </si>
  <si>
    <t>JKWZ0130</t>
  </si>
  <si>
    <t>Koppal</t>
  </si>
  <si>
    <t>Pataudi</t>
  </si>
  <si>
    <t>JKWZ0131</t>
  </si>
  <si>
    <t>Butibori</t>
  </si>
  <si>
    <t>JKNZ0067</t>
  </si>
  <si>
    <t>JKWZ0132</t>
  </si>
  <si>
    <t>JKEZ0082</t>
  </si>
  <si>
    <t>Karanja</t>
  </si>
  <si>
    <t>Chennai</t>
  </si>
  <si>
    <t>JKNZ0078</t>
  </si>
  <si>
    <t>Washim</t>
  </si>
  <si>
    <t>JKNZ0072</t>
  </si>
  <si>
    <t>JKEZ0018</t>
  </si>
  <si>
    <t>JKWZ0034</t>
  </si>
  <si>
    <t>Debagarh</t>
  </si>
  <si>
    <t>Sanjay Gulia</t>
  </si>
  <si>
    <t>Tara Chand</t>
  </si>
  <si>
    <t>JKEZ0086</t>
  </si>
  <si>
    <t>JKNZ0081</t>
  </si>
  <si>
    <t>JKNZ0080</t>
  </si>
  <si>
    <t>JKWZ0133</t>
  </si>
  <si>
    <t>Akbar Ali</t>
  </si>
  <si>
    <t>Md Saddam</t>
  </si>
  <si>
    <t>SR No</t>
  </si>
  <si>
    <t>Date of Onboarding JKMF</t>
  </si>
  <si>
    <t>Closed/InActive Date</t>
  </si>
  <si>
    <t>JKMF Reg. No.(New)</t>
  </si>
  <si>
    <t>Shop Name</t>
  </si>
  <si>
    <t>Location</t>
  </si>
  <si>
    <t>JKMF (IN HUB , HIGHWAY)</t>
  </si>
  <si>
    <t>Dedicated to which Fleet</t>
  </si>
  <si>
    <t>LOI Available?</t>
  </si>
  <si>
    <t>STATUS (ACTIVE /NON ACTIVE/ CLOSED)</t>
  </si>
  <si>
    <t>InActive Reason</t>
  </si>
  <si>
    <t>Zonal Coordinator</t>
  </si>
  <si>
    <t>OWNER NAME</t>
  </si>
  <si>
    <t>Primary Contact No</t>
  </si>
  <si>
    <t>Secondary Contact No</t>
  </si>
  <si>
    <t>Postal Address</t>
  </si>
  <si>
    <t>PIN Code</t>
  </si>
  <si>
    <t>State</t>
  </si>
  <si>
    <t>District</t>
  </si>
  <si>
    <t>GOOGLE MAPS LOCATION</t>
  </si>
  <si>
    <t>LAT</t>
  </si>
  <si>
    <t>LONG</t>
  </si>
  <si>
    <t>Recommended by</t>
  </si>
  <si>
    <t>Last Vehicle attended on</t>
  </si>
  <si>
    <t>Services(1st Sep'23- Today)</t>
  </si>
  <si>
    <t>BDs Attened by HD(Till 30th Apr'24)</t>
  </si>
  <si>
    <t>BDs Attened by HD(Till 30th Apr'24 - 31st Oct'24)</t>
  </si>
  <si>
    <t>Services Till 31st Aug'23</t>
  </si>
  <si>
    <t>Attended by HD Till 31st May'25 from 1st Nov'24</t>
  </si>
  <si>
    <t>Total Services</t>
  </si>
  <si>
    <t>Calling Status as on August'23</t>
  </si>
  <si>
    <t>Calling Remarks</t>
  </si>
  <si>
    <t>Capable for TL Tyre?</t>
  </si>
  <si>
    <t>If yes, Have specific Tools?</t>
  </si>
  <si>
    <t>T-Shirt Size</t>
  </si>
  <si>
    <t>Shoe Size</t>
  </si>
  <si>
    <t>Shop Category</t>
  </si>
  <si>
    <t>PAN Card</t>
  </si>
  <si>
    <t>Aadhar Card Number</t>
  </si>
  <si>
    <t>Name as per Bank</t>
  </si>
  <si>
    <t>Bank Name</t>
  </si>
  <si>
    <t>Bank Account Number</t>
  </si>
  <si>
    <t>IFSC Code</t>
  </si>
  <si>
    <t>Account Status</t>
  </si>
  <si>
    <t>Eligibility for 1st Reward</t>
  </si>
  <si>
    <t>1st Reward Status</t>
  </si>
  <si>
    <t>New Rewards Status</t>
  </si>
  <si>
    <t>Bill Book Status</t>
  </si>
  <si>
    <t>1st Reward Delivery Date</t>
  </si>
  <si>
    <t>Reward Cycle</t>
  </si>
  <si>
    <t>Eligibility for 2nd Reward</t>
  </si>
  <si>
    <t>Certificate</t>
  </si>
  <si>
    <t>2nd Reward Status</t>
  </si>
  <si>
    <t>2nd Reward Delivery Date</t>
  </si>
  <si>
    <t>2nd Reward Cycle</t>
  </si>
  <si>
    <t>Eligibility for 3rd Reward</t>
  </si>
  <si>
    <t>3rd Reward Status</t>
  </si>
  <si>
    <t>3rd Reward Delivery Date</t>
  </si>
  <si>
    <t>3rd Reward Cycle</t>
  </si>
  <si>
    <t>Eligibility for 4th Reward</t>
  </si>
  <si>
    <t>Eligibility for 5th Reward</t>
  </si>
  <si>
    <t>Kolkata Tyre</t>
  </si>
  <si>
    <t>YES</t>
  </si>
  <si>
    <t>Active</t>
  </si>
  <si>
    <t>West</t>
  </si>
  <si>
    <t>Nikhil Sharma</t>
  </si>
  <si>
    <t>Md Guffer Ansari</t>
  </si>
  <si>
    <t>9007477183 / 9921094005</t>
  </si>
  <si>
    <t>Kalkatta Tyre, DRC Tejas Hotel, Nearby Padmavati Petrolium, Dahivel, Taluka-Sakri, Dist-Dhule</t>
  </si>
  <si>
    <t>https://goo.gl/maps/TB9v3zaXhpQ6ppHr9</t>
  </si>
  <si>
    <t>Interested</t>
  </si>
  <si>
    <t>Everything Okay</t>
  </si>
  <si>
    <t>Using TT Tools</t>
  </si>
  <si>
    <t>AURPA7540A</t>
  </si>
  <si>
    <t>'689936006270</t>
  </si>
  <si>
    <t>Gafur Ansari/Israt Khat</t>
  </si>
  <si>
    <t>State Bank Of India</t>
  </si>
  <si>
    <t>'31546627054</t>
  </si>
  <si>
    <t>SBIN0001720</t>
  </si>
  <si>
    <t>Received</t>
  </si>
  <si>
    <t>Received 1 &amp; 2</t>
  </si>
  <si>
    <t>Kolkata Tyre Repairing Store</t>
  </si>
  <si>
    <t>Fulhasan Mansuri</t>
  </si>
  <si>
    <t>Kolkata Tyre Repairing,Bafna petrol Pump,Village &amp; Post-Fagana, District-Dhule, Maharashtra</t>
  </si>
  <si>
    <t>https://goo.gl/maps/Nh4cQDNL9m1Pq5B9A</t>
  </si>
  <si>
    <t>Getting Very less vehicles</t>
  </si>
  <si>
    <t>XL</t>
  </si>
  <si>
    <t>CATPM5614F</t>
  </si>
  <si>
    <t>Fulhansan Raboddin Mansuri</t>
  </si>
  <si>
    <t>Central Bank Of India</t>
  </si>
  <si>
    <t>'2235630747</t>
  </si>
  <si>
    <t>CBIN0281869</t>
  </si>
  <si>
    <t>Not Received</t>
  </si>
  <si>
    <t>Golden Tyre Shop</t>
  </si>
  <si>
    <t>Mohd Mahtab Alam</t>
  </si>
  <si>
    <t>KGN Tausib Tyre Service C/O Bablu, Khunti-Torpa Road, Village- Dorma,Post- Torpa, Near HP Petrol Pump Sahu Line Hotel, Jharkhand</t>
  </si>
  <si>
    <t>https://goo.gl/maps/sRWSKkUvUbmsvwKJA</t>
  </si>
  <si>
    <t>BFDPA6844P</t>
  </si>
  <si>
    <t>'774209159757</t>
  </si>
  <si>
    <t>Mohamad Mahatab Alam</t>
  </si>
  <si>
    <t>UCO Bank</t>
  </si>
  <si>
    <t>'04660110014691</t>
  </si>
  <si>
    <t>UCBA0000466</t>
  </si>
  <si>
    <t>Rizwan Tyre Shop</t>
  </si>
  <si>
    <t>Malkapur</t>
  </si>
  <si>
    <t>Md Rizwan</t>
  </si>
  <si>
    <t>Buldhana</t>
  </si>
  <si>
    <t>https://goo.gl/maps/x5UuXXBrQdT751EQ8</t>
  </si>
  <si>
    <t>Getting Very less vehicles , Less Rate Issue</t>
  </si>
  <si>
    <t>FBJPR0230L</t>
  </si>
  <si>
    <t>Mrs. Sanjeeda Khatoon</t>
  </si>
  <si>
    <t>Central Bank of India</t>
  </si>
  <si>
    <t>'5303110356</t>
  </si>
  <si>
    <t>CBIN0281991</t>
  </si>
  <si>
    <t>Calcutta Tyre Works</t>
  </si>
  <si>
    <t>Amrawati</t>
  </si>
  <si>
    <t>Inactive</t>
  </si>
  <si>
    <t>Mahboob Ansari</t>
  </si>
  <si>
    <t>7666468193 ,7775862686</t>
  </si>
  <si>
    <t>https://goo.gl/maps/RZBacHfkSBTK5oTj8</t>
  </si>
  <si>
    <t>XXL</t>
  </si>
  <si>
    <t>Samma Parveen Mohd Parvez Ansari</t>
  </si>
  <si>
    <t>Union Bank Of India</t>
  </si>
  <si>
    <t>'424702120000409</t>
  </si>
  <si>
    <t>UBIN0542474</t>
  </si>
  <si>
    <t>Parvana Tyre Works</t>
  </si>
  <si>
    <t>Parvana Sha</t>
  </si>
  <si>
    <t>https://goo.gl/maps/DBaHbHLjVz83ox2NA</t>
  </si>
  <si>
    <t>KGN Tyre Service Center</t>
  </si>
  <si>
    <t>Mohammad Shamsher</t>
  </si>
  <si>
    <t>https://maps.app.goo.gl/Zfhg9TZS6qTu2daC9</t>
  </si>
  <si>
    <t>Query regarding Rewards &amp; Branding</t>
  </si>
  <si>
    <t>He will confirm Later</t>
  </si>
  <si>
    <t>MW4PS3216A</t>
  </si>
  <si>
    <t>Md Samasher</t>
  </si>
  <si>
    <t>Canara Bank</t>
  </si>
  <si>
    <t>'110026741890</t>
  </si>
  <si>
    <t>CNRB0006069</t>
  </si>
  <si>
    <t>Pappu Tyre Shop</t>
  </si>
  <si>
    <t>Soundad</t>
  </si>
  <si>
    <t>Md Maahtab</t>
  </si>
  <si>
    <t>https://goo.gl/maps/ft48V6mrL6wNzGXs6</t>
  </si>
  <si>
    <t>HKVPM6600N</t>
  </si>
  <si>
    <t>643030435098</t>
  </si>
  <si>
    <t>Airtel Payment Bank</t>
  </si>
  <si>
    <t>'9022402912</t>
  </si>
  <si>
    <t>AIRP0000001</t>
  </si>
  <si>
    <t>K.G.N Bihar Tyre Service</t>
  </si>
  <si>
    <t>Tendunala</t>
  </si>
  <si>
    <t>East</t>
  </si>
  <si>
    <t>Anirban Nayak</t>
  </si>
  <si>
    <t>Md Sabbir</t>
  </si>
  <si>
    <t>Koriya</t>
  </si>
  <si>
    <t>https://goo.gl/maps/2EvZnWZixN34UvkB8</t>
  </si>
  <si>
    <t>GEGPS7015D</t>
  </si>
  <si>
    <t>836894538900</t>
  </si>
  <si>
    <t>Md Sabir</t>
  </si>
  <si>
    <t>Indusind Bank</t>
  </si>
  <si>
    <t>'100097464658</t>
  </si>
  <si>
    <t>INDB0000447</t>
  </si>
  <si>
    <t>Sent to Anirban Sir</t>
  </si>
  <si>
    <t>JKEZ0002</t>
  </si>
  <si>
    <t>Highway Tyre Shop</t>
  </si>
  <si>
    <t>Bhilai Raipur</t>
  </si>
  <si>
    <t>Closed</t>
  </si>
  <si>
    <t>https://goo.gl/maps/1LdY1Vecd2n1mHLv6</t>
  </si>
  <si>
    <t>Not Interested</t>
  </si>
  <si>
    <t>Credit Issue</t>
  </si>
  <si>
    <t>Mr Irsad Ali</t>
  </si>
  <si>
    <t>Punjab National Bank</t>
  </si>
  <si>
    <t>'2158001500008170</t>
  </si>
  <si>
    <t>PUNB0215800</t>
  </si>
  <si>
    <t>Lakholi Tyre Works</t>
  </si>
  <si>
    <t>Arang-2</t>
  </si>
  <si>
    <t>Md Jubad</t>
  </si>
  <si>
    <t>9165981348 / 7240898032</t>
  </si>
  <si>
    <t>Balaghat</t>
  </si>
  <si>
    <t>https://goo.gl/maps/BBZkUFdw5Qhsdo2C6</t>
  </si>
  <si>
    <t>Low Rate Issue</t>
  </si>
  <si>
    <t>Not ready to wear written T-shirt</t>
  </si>
  <si>
    <t>Don't have</t>
  </si>
  <si>
    <t>'634797356705</t>
  </si>
  <si>
    <t>Md Jubaid</t>
  </si>
  <si>
    <t>'100199822671</t>
  </si>
  <si>
    <t>INDB0000696</t>
  </si>
  <si>
    <t>Printed</t>
  </si>
  <si>
    <t>Raza Tyre</t>
  </si>
  <si>
    <t>Bhagat Deori</t>
  </si>
  <si>
    <t>Md Jamaludden</t>
  </si>
  <si>
    <t>9340269696 / 9131862384</t>
  </si>
  <si>
    <t>https://goo.gl/maps/iHtVojnQC27Qu65z5</t>
  </si>
  <si>
    <t>Charging High Rates, Query regarding Rewards &amp; Branding</t>
  </si>
  <si>
    <t>TL Tools Avl</t>
  </si>
  <si>
    <t>DBSPR7160C</t>
  </si>
  <si>
    <t>'805270361018</t>
  </si>
  <si>
    <t>Aliahmad Raja</t>
  </si>
  <si>
    <t>'34532124167</t>
  </si>
  <si>
    <t>SBIN0002885</t>
  </si>
  <si>
    <t>Kalapani Delux Tyre Shop</t>
  </si>
  <si>
    <t>Bargarh Kalapani</t>
  </si>
  <si>
    <t>Ahmed Raja</t>
  </si>
  <si>
    <t>Ahmed Raza, Delux Tyre Shop, Kalapani,Near HP Petrol Pump, Bargarh,Odisha</t>
  </si>
  <si>
    <t>https://goo.gl/maps/wiUhM5WbVe1zJpNQ9</t>
  </si>
  <si>
    <t>CNCPR6456E</t>
  </si>
  <si>
    <t>'360714409810</t>
  </si>
  <si>
    <t>Axis Bank</t>
  </si>
  <si>
    <t>'914010034368443</t>
  </si>
  <si>
    <t>UTIB0002243</t>
  </si>
  <si>
    <t>Kayb Tyre Service</t>
  </si>
  <si>
    <t>Md Kayub</t>
  </si>
  <si>
    <t>7856037370/9692961588</t>
  </si>
  <si>
    <t>https://goo.gl/maps/7gqsd2o7ouWgVkxS8</t>
  </si>
  <si>
    <t>GRCPK6725F</t>
  </si>
  <si>
    <t>Shekh Kaimmuddin</t>
  </si>
  <si>
    <t>Fino Payments Bank</t>
  </si>
  <si>
    <t>'20162422844</t>
  </si>
  <si>
    <t>FINO0001349</t>
  </si>
  <si>
    <t>K.G.N Tyre Service</t>
  </si>
  <si>
    <t>Bamparda Devgurh</t>
  </si>
  <si>
    <t>Shahanwaz Akhtar</t>
  </si>
  <si>
    <t>9777998151, 6290803861</t>
  </si>
  <si>
    <t>https://maps.app.goo.gl/rSTMZ6GtS2Pj3vkh9</t>
  </si>
  <si>
    <t>BXLPA8147F</t>
  </si>
  <si>
    <t>'698793374954</t>
  </si>
  <si>
    <t>Mahamad Shahanwaj Akhtar</t>
  </si>
  <si>
    <t>'3955797701</t>
  </si>
  <si>
    <t>CBIN0281623</t>
  </si>
  <si>
    <t>Mustafa Tyre Workshop</t>
  </si>
  <si>
    <t>Md Minnat</t>
  </si>
  <si>
    <t>https://goo.gl/maps/M9ebRjeHgCtZGiu28</t>
  </si>
  <si>
    <t>BGNPM0011K</t>
  </si>
  <si>
    <t>334254265702</t>
  </si>
  <si>
    <t>Mohammad Minnat</t>
  </si>
  <si>
    <t>Bank Of India</t>
  </si>
  <si>
    <t>'547610110000797</t>
  </si>
  <si>
    <t>BKID00005476</t>
  </si>
  <si>
    <t>JKEZ0009</t>
  </si>
  <si>
    <t>Badsha &amp; Ladla</t>
  </si>
  <si>
    <t>Jamsola Mayurbhanj</t>
  </si>
  <si>
    <t>Shop closed due to health issue</t>
  </si>
  <si>
    <t>Mumtaj Alam</t>
  </si>
  <si>
    <t>https://goo.gl/maps/vArg2ys6JhdH3EpCA</t>
  </si>
  <si>
    <t>Health Issue</t>
  </si>
  <si>
    <t>BKOPA6063J</t>
  </si>
  <si>
    <t>Momtaj Alam</t>
  </si>
  <si>
    <t>'3112670490</t>
  </si>
  <si>
    <t>CBIN0281059</t>
  </si>
  <si>
    <t>Tagya Tyre Shop</t>
  </si>
  <si>
    <t>Asraff</t>
  </si>
  <si>
    <t>Tagya Tyre Shop C/O Asraf, Sultanpur, Hatsultanpur,KGP(local), Paschim Medinipur,West Bengal</t>
  </si>
  <si>
    <t>https://goo.gl/maps/iBD3sdUkML63mmtQ6</t>
  </si>
  <si>
    <t>BLBPA0278F</t>
  </si>
  <si>
    <t>'936233756089</t>
  </si>
  <si>
    <t>Md Ashraf Ali</t>
  </si>
  <si>
    <t>'2598000100053564</t>
  </si>
  <si>
    <t>PUNB0259800</t>
  </si>
  <si>
    <t>JKNZ0001</t>
  </si>
  <si>
    <t>Np Tyre Work</t>
  </si>
  <si>
    <t>Not Traceable</t>
  </si>
  <si>
    <t>Amit Shukla / Durgesh Goswami</t>
  </si>
  <si>
    <t>Shukbasilal</t>
  </si>
  <si>
    <t>Firojabad</t>
  </si>
  <si>
    <t>https://goo.gl/maps/BC8gtGATUt2eYyek7</t>
  </si>
  <si>
    <t>No Vehicles Given Till Date</t>
  </si>
  <si>
    <t>JKNZ0002</t>
  </si>
  <si>
    <t>Muslim Tyre Shop</t>
  </si>
  <si>
    <t>Space issue</t>
  </si>
  <si>
    <t>Muslim Khan</t>
  </si>
  <si>
    <t>https://goo.gl/maps/uZbYh8Wt2rrYAykH7</t>
  </si>
  <si>
    <t>Space Issue</t>
  </si>
  <si>
    <t>Akram Tyre Service</t>
  </si>
  <si>
    <t>Md Akram Kurasi</t>
  </si>
  <si>
    <t>Akram Tyre Service C/O Md Akram Kuraisi, Near Indian Oil Petrol Pump, Kanpur Road, Auraiya, Uttar Pradesh</t>
  </si>
  <si>
    <t>https://goo.gl/maps/v8ao4dXGVzgywkcb6</t>
  </si>
  <si>
    <t>'4042549145</t>
  </si>
  <si>
    <t>CBIN0281879</t>
  </si>
  <si>
    <t>Tegya Bihar Tyre Service</t>
  </si>
  <si>
    <t>Md Gulam</t>
  </si>
  <si>
    <t>Tegya Bihar Tyre Service C/O Mohd Gulam, Village-Bhauti Pratappur, NH-2 Near- Sagar Dhaba &amp; Restaurant,District- Kanpur Nagar, Uttar Pradesh</t>
  </si>
  <si>
    <t>Kanpur Nagar</t>
  </si>
  <si>
    <t>https://goo.gl/maps/iMNmHb5KBieEb3fKA</t>
  </si>
  <si>
    <t>'36073206841</t>
  </si>
  <si>
    <t>SBIN0004705</t>
  </si>
  <si>
    <t>JKEZ0011</t>
  </si>
  <si>
    <t>Equbal Tyre Repairing Works</t>
  </si>
  <si>
    <t>Md Sarfaraz Sk</t>
  </si>
  <si>
    <t>8603028374/6206470516</t>
  </si>
  <si>
    <t>https://goo.gl/maps/g1jCRftztCd54yEcA</t>
  </si>
  <si>
    <t>Md Sarfraz</t>
  </si>
  <si>
    <t>'1762000000000000</t>
  </si>
  <si>
    <t>PUNB0176200</t>
  </si>
  <si>
    <t>M.D Akhtar Khan Tyre Shop</t>
  </si>
  <si>
    <t>In-Cluster</t>
  </si>
  <si>
    <t>Mohd Akhtar Alam</t>
  </si>
  <si>
    <t>https://goo.gl/maps/vCtb4cx3Lk3SPewS6</t>
  </si>
  <si>
    <t>AVDPA4104D</t>
  </si>
  <si>
    <t>'3419481439</t>
  </si>
  <si>
    <t>CBIN0294076</t>
  </si>
  <si>
    <t>JKEZ0013</t>
  </si>
  <si>
    <t>Vivek Enterprises</t>
  </si>
  <si>
    <t>TWC</t>
  </si>
  <si>
    <t>Mr. Vivek Naryan</t>
  </si>
  <si>
    <t>https://goo.gl/maps/7nScj33jSvgFWCqZ6</t>
  </si>
  <si>
    <t>JKEZ0014</t>
  </si>
  <si>
    <t>New Punjab Tyre Shop</t>
  </si>
  <si>
    <t>Barhi Jharkhand</t>
  </si>
  <si>
    <t>Road Construction</t>
  </si>
  <si>
    <t>M.D. Samser Alam</t>
  </si>
  <si>
    <t>https://goo.gl/maps/scmThiuXA7E6a5ZN7</t>
  </si>
  <si>
    <t>AQYPA7463M</t>
  </si>
  <si>
    <t>Md Samsher Alam</t>
  </si>
  <si>
    <t>Hdfc Bank</t>
  </si>
  <si>
    <t>'50100200000000</t>
  </si>
  <si>
    <t>HDFC002854</t>
  </si>
  <si>
    <t>JKEZ0015</t>
  </si>
  <si>
    <t>Lalla Tyre Service</t>
  </si>
  <si>
    <t>Shop Inside City</t>
  </si>
  <si>
    <t>Mustak Ahamed (Mohd Aadil)</t>
  </si>
  <si>
    <t>Lalla Tyre Service C/O Mustak Ahmed, Upadhyay Bhawan, Babhnadi Mor,Manjurahi,Near Vaishnavi Heights Hotel, Aurangabad, Bihar</t>
  </si>
  <si>
    <t>https://goo.gl/maps/EXkbyFqk56Fjbap39</t>
  </si>
  <si>
    <t>EMPPA0954L</t>
  </si>
  <si>
    <t>Mohd Aadil</t>
  </si>
  <si>
    <t>Bank Of Baroda</t>
  </si>
  <si>
    <t>'56408100008007</t>
  </si>
  <si>
    <t>BARB0BAMANH</t>
  </si>
  <si>
    <t>JKNZ0005</t>
  </si>
  <si>
    <t>Akbar Tyre Shop</t>
  </si>
  <si>
    <t>Nawatpur</t>
  </si>
  <si>
    <t>https://goo.gl/maps/b9zCpUmaozpNXmAw6</t>
  </si>
  <si>
    <t>JKNZ0006</t>
  </si>
  <si>
    <t>Saddab Tyre Service</t>
  </si>
  <si>
    <t>Handiya</t>
  </si>
  <si>
    <t>CLOSED</t>
  </si>
  <si>
    <t>Mohd Sadab</t>
  </si>
  <si>
    <t>7080298874 / 9682781936</t>
  </si>
  <si>
    <t>https://goo.gl/maps/RX9Rf6yZRsqXFNL76</t>
  </si>
  <si>
    <t>PPKPS3356M</t>
  </si>
  <si>
    <t>'11808100000000</t>
  </si>
  <si>
    <t>BAKBOSAIUAD</t>
  </si>
  <si>
    <t>JKNZ0007</t>
  </si>
  <si>
    <t>Khusi Tyre Service</t>
  </si>
  <si>
    <t>Chaudagar</t>
  </si>
  <si>
    <t>Kaushal Kumar</t>
  </si>
  <si>
    <t>https://goo.gl/maps/7vMNvrBXjyRP9Qtk6</t>
  </si>
  <si>
    <t>Narendra Tyre Service</t>
  </si>
  <si>
    <t>Narender</t>
  </si>
  <si>
    <t>9140939966/9565642323</t>
  </si>
  <si>
    <t>Narendra Tyre Service C/O Narender, Vill-Ramgarh, Post-Dagarwa, Thana-Raksha, Dist- Jhansi, Uttar Pradesh</t>
  </si>
  <si>
    <t>https://goo.gl/maps/VLXgzq5E6rzQS9sJ9</t>
  </si>
  <si>
    <t>BVVPN2918R</t>
  </si>
  <si>
    <t>489405282500</t>
  </si>
  <si>
    <t>Mr. Narendar</t>
  </si>
  <si>
    <t>'42914615937</t>
  </si>
  <si>
    <t>SBIN0017232</t>
  </si>
  <si>
    <t>Bihar Tyre Repairing Service</t>
  </si>
  <si>
    <t>InActive</t>
  </si>
  <si>
    <t>We dont send vehicle because of Indiscipine created by him, He held 1 of Swift Roadlink vehicles &amp; started asking for payment, He also opened STP without consent of driver forcefully &amp; didnt give untill we paid him complete his money, Puts Radial Patch in Place of Nylon Tyre</t>
  </si>
  <si>
    <t>M.D. Altab</t>
  </si>
  <si>
    <t>7828989197/9893824479</t>
  </si>
  <si>
    <t>Bihar Tyre Repairing Service C/O Md Altab,Shivpuri-Nagra Road NH-27, Karai Shivpuri bypass,Shivpuri, Karai, Madhya Pradesh</t>
  </si>
  <si>
    <t>https://goo.gl/maps/cRvNMd1YTAvh76St9</t>
  </si>
  <si>
    <t>Alataph</t>
  </si>
  <si>
    <t>'32205558591</t>
  </si>
  <si>
    <t>SBIN0003215</t>
  </si>
  <si>
    <t>JKWZ0010</t>
  </si>
  <si>
    <t>Bihar Tyre Service</t>
  </si>
  <si>
    <t>M.D. Juber</t>
  </si>
  <si>
    <t>https://goo.gl/maps/ByEJiUiFqTRFbkCu9</t>
  </si>
  <si>
    <t>Sahnaj Khatur</t>
  </si>
  <si>
    <t>'3214874487</t>
  </si>
  <si>
    <t>Biaora Ujjan</t>
  </si>
  <si>
    <t>Mithilesh Ray</t>
  </si>
  <si>
    <t>9981749396/</t>
  </si>
  <si>
    <t>Bihar Tyre Service C/O Mithilesh Ray, Vill-Mohinipura,Post-Biora, Near Baba Ramdeo Rajashthani Dhaba, CNG Pump, Rajgarh By-Pass Rajgarh, Madhya Pradesh</t>
  </si>
  <si>
    <t>https://goo.gl/maps/cs84wum9hjnpbY2FA</t>
  </si>
  <si>
    <t>BWCPR1319C</t>
  </si>
  <si>
    <t>'465810110007840</t>
  </si>
  <si>
    <t>BKID0004658</t>
  </si>
  <si>
    <t>Bihar Tyre Service Raju</t>
  </si>
  <si>
    <t>Shajapuri</t>
  </si>
  <si>
    <t>Mohamad Khusnur</t>
  </si>
  <si>
    <t>8871349783/7974646139</t>
  </si>
  <si>
    <t>Bihar Tyre Service Raju C/O Md Khusnur, Village-Rojwas, Shajapuri-Maksi Road, Near Rojwas Toll Plaza, Jagan Dhaulpur Dhaba Raju Hotel, Dist-Ujjain, Madhya Pradesh</t>
  </si>
  <si>
    <t>https://goo.gl/maps/5FpwHftWNe5sBqQJ9</t>
  </si>
  <si>
    <t>LNXPK1781P</t>
  </si>
  <si>
    <t>'326702010009261</t>
  </si>
  <si>
    <t>UBIN0532673</t>
  </si>
  <si>
    <t>Shree Ram Tyres</t>
  </si>
  <si>
    <t>Put Nylon Patch in Radial Tubeless Tyre in SSPL Fleet, When cross questioned, Not ready to share Whatsapp Photos &amp; using bad language, Also Charges High Rates &amp; Not at All Ready to Do work</t>
  </si>
  <si>
    <t>Jetendra Patpira</t>
  </si>
  <si>
    <t>Shree Ram Tyres C/O Jitendra Patidar, Village &amp; Post-Kalma, Dist- Dewas,Madhya Pradesh</t>
  </si>
  <si>
    <t>https://maps.app.goo.gl/7xkkqMLVmmubBJmS7</t>
  </si>
  <si>
    <t>FYSPP0104H</t>
  </si>
  <si>
    <t>659687315815</t>
  </si>
  <si>
    <t>Jitendra Patidar</t>
  </si>
  <si>
    <t>'891310110006128</t>
  </si>
  <si>
    <t>BKID0008913</t>
  </si>
  <si>
    <t>Musarrt Ali Tyre Shop</t>
  </si>
  <si>
    <t>Orai</t>
  </si>
  <si>
    <t>Musarat Ali</t>
  </si>
  <si>
    <t>Jalaun</t>
  </si>
  <si>
    <t>https://goo.gl/maps/dyJYHbCFCHDHXFZWA</t>
  </si>
  <si>
    <t>CRLPA1987J</t>
  </si>
  <si>
    <t>Musarrat Ali</t>
  </si>
  <si>
    <t>Indian Bank</t>
  </si>
  <si>
    <t>'50262966744</t>
  </si>
  <si>
    <t>IDIB000O512</t>
  </si>
  <si>
    <t>Rate sign(01-08-2023)</t>
  </si>
  <si>
    <t>IKBAL Khan</t>
  </si>
  <si>
    <t>KMP Highway</t>
  </si>
  <si>
    <t>9991909140 / 9813335098</t>
  </si>
  <si>
    <t>https://goo.gl/maps/ySyR7pajcMWnyBqv7</t>
  </si>
  <si>
    <t>ACTPI3213J</t>
  </si>
  <si>
    <t>947188448175</t>
  </si>
  <si>
    <t>IKBAL</t>
  </si>
  <si>
    <t>'637902010018481</t>
  </si>
  <si>
    <t>UBIN0563790</t>
  </si>
  <si>
    <t>Boran Kalan</t>
  </si>
  <si>
    <t>Kotra Datia</t>
  </si>
  <si>
    <t>No vehicles given till date, dont respond calls</t>
  </si>
  <si>
    <t>Datia</t>
  </si>
  <si>
    <t>https://www.google.com/maps/place/25%C2%B048'16.1%22N+78%C2%B023'15.7%22E/@25.8044848,78.3851151,17z/data=!4m4!3m3!8m2!3d25.80448!4d78.38769?entry=ttu</t>
  </si>
  <si>
    <t>Dharmendra Tyre Puncture</t>
  </si>
  <si>
    <t>Babina Lalitpur Bypass</t>
  </si>
  <si>
    <t>Because of Credit Issue</t>
  </si>
  <si>
    <t>Dharmendra Tyre Puncture, Village-Bodhpura, Dist- Jhansi, Uttar Pradesh</t>
  </si>
  <si>
    <t>Babina</t>
  </si>
  <si>
    <t>https://www.google.com/maps/place/25%C2%B013'10.7%22N+78%C2%B027'56.7%22E/@25.2196398,78.4631691,17z/data=!3m1!4b1!4m4!3m3!8m2!3d25.219635!4d78.465744?entry=ttu</t>
  </si>
  <si>
    <t>FZMPD1575H</t>
  </si>
  <si>
    <t>'32652529773</t>
  </si>
  <si>
    <t>SBIN0004900</t>
  </si>
  <si>
    <t>Sahu Puncture Store</t>
  </si>
  <si>
    <t>Ghisauli Lalitpur Bypass</t>
  </si>
  <si>
    <t>Gangaram</t>
  </si>
  <si>
    <t>7355185417 /8871468511 / 6386966917</t>
  </si>
  <si>
    <t>S/O Munna Lal, Village-Ghisauli,Guaoli, Jhansi, Uttar Pradesh</t>
  </si>
  <si>
    <t>Ghisoli</t>
  </si>
  <si>
    <t>https://www.google.com/maps/place/25%C2%B010'55.5%22N+78%C2%B027'46.0%22E/@25.1820938,78.4602011,17z/data=!3m1!4b1!4m4!3m3!8m2!3d25.182089!4d78.462776?entry=ttu</t>
  </si>
  <si>
    <t>EAPPR6146M</t>
  </si>
  <si>
    <t>411320754441</t>
  </si>
  <si>
    <t>HDFC Bank</t>
  </si>
  <si>
    <t>'50100519726116</t>
  </si>
  <si>
    <t>HDFC0001948</t>
  </si>
  <si>
    <t>Sanu Tyre</t>
  </si>
  <si>
    <t>Masaura Check Post</t>
  </si>
  <si>
    <t>Masora Khurd</t>
  </si>
  <si>
    <t>https://www.google.com/maps/place/24%C2%B039'30.4%22N+78%C2%B027'09.5%22E/@24.658434,78.452644,17z/data=!3m1!4b1!4m4!3m3!8m2!3d24.658434!4d78.452644?entry=ttu</t>
  </si>
  <si>
    <t>Rudraksh Tyre</t>
  </si>
  <si>
    <t>Bandari Sagar</t>
  </si>
  <si>
    <t>Deewan</t>
  </si>
  <si>
    <t>8435356772/7898118484/</t>
  </si>
  <si>
    <t>https://goo.gl/maps/U4eqc2647pPHdvGY7</t>
  </si>
  <si>
    <t>Divan Singh Thakur</t>
  </si>
  <si>
    <t>State Bank Of Hyderabad</t>
  </si>
  <si>
    <t>'33185265927</t>
  </si>
  <si>
    <t>SBIN0006253</t>
  </si>
  <si>
    <t>Sent to Nikhil Sir</t>
  </si>
  <si>
    <t>Kartik Tyre Service</t>
  </si>
  <si>
    <t>Chandra Shekhar</t>
  </si>
  <si>
    <t>Kartik Bhumi Tyre Service, Near Chitaura Toll Wahe Guru Punjabi Dhaba, Sagar, Madhya Pradesh</t>
  </si>
  <si>
    <t>Raipura</t>
  </si>
  <si>
    <t>https://www.google.com/maps/place/23%C2%B043'05.8%22N+78%C2%B048'36.8%22E/@23.7182709,78.8076551,17z/data=!3m1!4b1!4m4!3m3!8m2!3d23.718266!4d78.81023?entry=ttu</t>
  </si>
  <si>
    <t>Credit Issue,No Vehicles Given Till Date</t>
  </si>
  <si>
    <t>Madhu Chadar</t>
  </si>
  <si>
    <t>'07688100033439</t>
  </si>
  <si>
    <t>BARB0SAGARX</t>
  </si>
  <si>
    <t>Rate Sign(01-08-2023)</t>
  </si>
  <si>
    <t>Shiva Tyre Works</t>
  </si>
  <si>
    <t>Linga Bypass (Narsinghpur)</t>
  </si>
  <si>
    <t>Harish Jatav</t>
  </si>
  <si>
    <t>9770948070/8120128899</t>
  </si>
  <si>
    <t>Shiva Tyre Workshop, Village Linga, Post Pipariya, Distr- Narsinghpur, Madhya Pradesh</t>
  </si>
  <si>
    <t>Narsinghpur</t>
  </si>
  <si>
    <t>https://goo.gl/maps/dduEcGsVrPn21pwo7</t>
  </si>
  <si>
    <t>'447802120003658</t>
  </si>
  <si>
    <t>UBIN0544787</t>
  </si>
  <si>
    <t>JKWZ0020</t>
  </si>
  <si>
    <t>Partapur Hill</t>
  </si>
  <si>
    <t>Bhagwan Das</t>
  </si>
  <si>
    <t>Dunda</t>
  </si>
  <si>
    <t>https://www.google.com/maps/place/22%C2%B045'25.2%22N+79%C2%B013'27.0%22E/@22.7570159,79.2215951,17z/data=!3m1!4b1!4m4!3m3!8m2!3d22.757011!4d79.22417?entry=ttu</t>
  </si>
  <si>
    <t>JKWZ0021</t>
  </si>
  <si>
    <t>Tegia Tyre Work Shop</t>
  </si>
  <si>
    <t>Linga Bypass</t>
  </si>
  <si>
    <t>Rahul Tiwari</t>
  </si>
  <si>
    <t>Tegia Tyre Work Shop C/O Rahul Tiwari,Chikli Kal, Gardbada Main Road, Bisapur, Gadarwada, Madhya Pradesh</t>
  </si>
  <si>
    <t>Gadarwada</t>
  </si>
  <si>
    <t>https://www.google.com/maps/place/21%C2%B057'08.8%22N+78%C2%B055'15.3%22E/@21.9524374,78.9183354,17z/data=!3m1!4b1!4m4!3m3!8m2!3d21.9524374!4d78.9209103?hl=en&amp;entry=ttu</t>
  </si>
  <si>
    <t>No vehicles given till date</t>
  </si>
  <si>
    <t>JKWZ0022</t>
  </si>
  <si>
    <t>M.P. M.H. Border</t>
  </si>
  <si>
    <t>Satnoor Border</t>
  </si>
  <si>
    <t>Md.Akhatar</t>
  </si>
  <si>
    <t>Satnoor</t>
  </si>
  <si>
    <t>https://www.google.com/maps/place/21%C2%B030'24.5%22N+78%C2%B050'59.9%22E/@21.506801,78.8473851,17z/data=!3m1!4b1!4m4!3m3!8m2!3d21.506796!4d78.84996?entry=ttu</t>
  </si>
  <si>
    <t>Baba Bahrunath Tyre Works</t>
  </si>
  <si>
    <t>Madheli (Chandarpur)</t>
  </si>
  <si>
    <t>Chetan T.P.</t>
  </si>
  <si>
    <t>Rama Sital Gupta / Suman Kumar Gupta</t>
  </si>
  <si>
    <t>8552070378 / 9284139503</t>
  </si>
  <si>
    <t>Baba Bahrunath Tyre Works C/O Rama Sital Gupta, Near Santram Hotel, HP Petrol Pump, Jamb NH-44, Samuderpur, Wardha, Maharashtra</t>
  </si>
  <si>
    <t>https://maps.app.goo.gl/uD2BcJ7RGXRDm4HKA</t>
  </si>
  <si>
    <t>Ramdev Sah &amp; Ranju Devi</t>
  </si>
  <si>
    <t>'20042367347</t>
  </si>
  <si>
    <t>SBIN0010084</t>
  </si>
  <si>
    <t>JKWZ0024</t>
  </si>
  <si>
    <t>Tegiya Bihar Tyre</t>
  </si>
  <si>
    <t>Deodhari, Dahegaon Yavatmal</t>
  </si>
  <si>
    <t>Shop Sold</t>
  </si>
  <si>
    <t>Suleman Abdul</t>
  </si>
  <si>
    <t>Shindola</t>
  </si>
  <si>
    <t>https://www.google.com/maps/place/20%C2%B016'17.9%22N+78%C2%B042'55.4%22E/@20.27165,78.7128151,17z/data=!3m1!4b1!4m4!3m3!8m2!3d20.271645!4d78.71539?entry=ttu</t>
  </si>
  <si>
    <t>Mr Suleman Abdul</t>
  </si>
  <si>
    <t>'3939927652</t>
  </si>
  <si>
    <t>CBIN0281760</t>
  </si>
  <si>
    <t>Bori Yavatmal Adilabad</t>
  </si>
  <si>
    <t>Md Sajjad Ansari</t>
  </si>
  <si>
    <t>7588081786 / 7620119211</t>
  </si>
  <si>
    <t>https://www.google.com/maps/place/19%C2%B052'30.3%22N+78%C2%B034'05.6%22E/@19.875077,78.5656351,17z/data=!3m1!4b1!4m4!3m3!8m2!3d19.875072!4d78.56821?entry=ttu</t>
  </si>
  <si>
    <t>Mohammad Sajjad Md Isuf</t>
  </si>
  <si>
    <t>'11709395720</t>
  </si>
  <si>
    <t>SBIN0003453</t>
  </si>
  <si>
    <t>Rate Sign(05-08-2023)</t>
  </si>
  <si>
    <t>Bihar Tyre Works</t>
  </si>
  <si>
    <t>Nirmal Bypass</t>
  </si>
  <si>
    <t>South</t>
  </si>
  <si>
    <t>Md. Ejrail Ansari</t>
  </si>
  <si>
    <t>Bihar Tyre Works C/O Md. Ezrail Ansari, Village- Kortikat Mandal, Neradigunda, Dist- Adilabad, Telangana</t>
  </si>
  <si>
    <t>Bondemregod</t>
  </si>
  <si>
    <t>https://www.google.com/maps/place/19%C2%B013'47.8%22N+78%C2%B024'33.1%22E/@19.229951,78.4045666,17z/data=!3m1!4b1!4m4!3m3!8m2!3d19.229946!4d78.40918?entry=ttu</t>
  </si>
  <si>
    <t>AUKPA6579L</t>
  </si>
  <si>
    <t>730070742887</t>
  </si>
  <si>
    <t>Md Ejrail Ansari</t>
  </si>
  <si>
    <t>'31800598339</t>
  </si>
  <si>
    <t>SBIN0012562</t>
  </si>
  <si>
    <t>Champion Tyre Works</t>
  </si>
  <si>
    <t>Armur Mandal</t>
  </si>
  <si>
    <t>Mohhmad Faiyaz</t>
  </si>
  <si>
    <t>Champion Tyre Works C/O Mohammad Faiyaz, Beside Bharat Petrol Pump,Village-Perkit, Mandal Armour, Dist-Nizamabad,Telangana</t>
  </si>
  <si>
    <t>https://goo.gl/maps/39HxCRjeFE1UyJMj6</t>
  </si>
  <si>
    <t>Payment gap is very high</t>
  </si>
  <si>
    <t>'31560501372</t>
  </si>
  <si>
    <t>SBIN0014156</t>
  </si>
  <si>
    <t>JKSZ0002</t>
  </si>
  <si>
    <t>Madeena Tyre Work</t>
  </si>
  <si>
    <t>Tekriyal Bypass Kamareddy</t>
  </si>
  <si>
    <t>Mohammad Shakeel</t>
  </si>
  <si>
    <t>https://goo.gl/maps/K4tqn6cRMtXjMhJL9</t>
  </si>
  <si>
    <t>DFNPM1821Q</t>
  </si>
  <si>
    <t>'62324196255</t>
  </si>
  <si>
    <t>SBHY0020111</t>
  </si>
  <si>
    <t>Sent but not delivered because shop closed</t>
  </si>
  <si>
    <t>Bihar Super Tyre Shop</t>
  </si>
  <si>
    <t>Masaipet A.P.</t>
  </si>
  <si>
    <t>Md. Showkatali</t>
  </si>
  <si>
    <t>https://www.google.com/maps/place/17%C2%B054'45.7%22N+78%C2%B027'44.5%22E/@17.9127111,78.4597891,17z/data=!3m1!4b1!4m4!3m3!8m2!3d17.912706!4d78.462364?entry=ttu</t>
  </si>
  <si>
    <t>LDBPS9708L</t>
  </si>
  <si>
    <t>865516540960</t>
  </si>
  <si>
    <t>Mohammad Showkat Ali</t>
  </si>
  <si>
    <t>ICICI Bank</t>
  </si>
  <si>
    <t>'223401001182</t>
  </si>
  <si>
    <t>ICIC0002234</t>
  </si>
  <si>
    <t>Taratarini Tyres</t>
  </si>
  <si>
    <t>Bhubhneshwar</t>
  </si>
  <si>
    <t>Shop inside because of Road Construction</t>
  </si>
  <si>
    <t>Tukuna Mohanty</t>
  </si>
  <si>
    <t>9937991243/9337222104</t>
  </si>
  <si>
    <t>Odissa</t>
  </si>
  <si>
    <t>https://www.google.com/maps/place/19%C2%B016'23.6%22N+84%C2%B046'49.5%22E/@19.273219,84.7778411,17z/data=!3m1!4b1!4m4!3m3!8m2!3d19.273214!4d84.780416?entry=ttu</t>
  </si>
  <si>
    <t>Union Bank</t>
  </si>
  <si>
    <t>'198810100023789</t>
  </si>
  <si>
    <t>UBIN0819883</t>
  </si>
  <si>
    <t>Mama Tyre Works</t>
  </si>
  <si>
    <t>Balasore Bhadrak</t>
  </si>
  <si>
    <t>Sek Azad</t>
  </si>
  <si>
    <t>9937953769/ 9348333984</t>
  </si>
  <si>
    <t>https://www.google.com/maps/place/21%C2%B006'23.4%22N+86%C2%B032'07.4%22E/@21.106494,86.5328251,17z/data=!3m1!4b1!4m4!3m3!8m2!3d21.106489!4d86.5354?entry=ttu</t>
  </si>
  <si>
    <t>BLNPA8648H</t>
  </si>
  <si>
    <t>433740315287</t>
  </si>
  <si>
    <t>Mr SK Azad</t>
  </si>
  <si>
    <t>'1223000102811256</t>
  </si>
  <si>
    <t>PUNB0122300</t>
  </si>
  <si>
    <t>Choudwar Cuttack</t>
  </si>
  <si>
    <t>Mahamad Atabul Raheman</t>
  </si>
  <si>
    <t>Tegia Tyre Service,Near Rashmi Filling Station, NH-5, Manguli Chowk, Choudwar, Cuttack, Odisha</t>
  </si>
  <si>
    <t>Chaudwar</t>
  </si>
  <si>
    <t>https://www.google.com/maps/place/20%C2%B031'14.6%22N+85%C2%B056'00.4%22E/@20.520723,85.9308641,17z/data=!3m1!4b1!4m4!3m3!8m2!3d20.520718!4d85.933439?entry=ttu</t>
  </si>
  <si>
    <t>ANEPA4656K</t>
  </si>
  <si>
    <t>'511010110003755</t>
  </si>
  <si>
    <t>BKID005110</t>
  </si>
  <si>
    <t>JKSZ0004</t>
  </si>
  <si>
    <t>Humnabd</t>
  </si>
  <si>
    <t>Humnabad (Towards Pune-Humnabad)</t>
  </si>
  <si>
    <t>8884838718, 8660191017</t>
  </si>
  <si>
    <t>https://www.google.com/maps/place/17%C2%B046'07.1%22N+77%C2%B006'48.0%22E/@17.7686481,77.1087066,17z/data=!3m1!4b1!4m4!3m3!8m2!3d17.768643!4d77.11332?entry=ttu</t>
  </si>
  <si>
    <t>JKWZ0027</t>
  </si>
  <si>
    <t>Indapur (Towards Pune-Solapur)</t>
  </si>
  <si>
    <t>Vangali</t>
  </si>
  <si>
    <t>https://www.google.com/maps/place/18%C2%B008'23.0%22N+74%C2%B059'34.4%22E/@18.1397331,74.9903151,17z/data=!3m1!4b1!4m4!3m3!8m2!3d18.139728!4d74.99289?entry=ttu</t>
  </si>
  <si>
    <t>JKSZ0005</t>
  </si>
  <si>
    <t>Rajamoundry</t>
  </si>
  <si>
    <t>Not Interested as No vehicles he received till date</t>
  </si>
  <si>
    <t>Sattupally (Towards Sattupally-Rajamoundry)</t>
  </si>
  <si>
    <t>Tallamada</t>
  </si>
  <si>
    <t>https://www.google.com/maps/place/17%C2%B012'04.5%22N+80%C2%B051'32.1%22E/@17.2012541,80.8563421,17z/data=!3m1!4b1!4m4!3m3!8m2!3d17.201249!4d80.858917?entry=ttu</t>
  </si>
  <si>
    <t>Bihar Tyre Work</t>
  </si>
  <si>
    <t>Solapur (Towards Solapur-Pune)</t>
  </si>
  <si>
    <t>Kondi</t>
  </si>
  <si>
    <t>https://www.google.com/maps/place/17%C2%B043'33.1%22N+75%C2%B050'30.7%22E/@17.7258531,75.8392751,17z/data=!3m1!4b1!4m4!3m3!8m2!3d17.725848!4d75.84185?entry=ttu</t>
  </si>
  <si>
    <t>JKEZ0019</t>
  </si>
  <si>
    <t>Behrampur</t>
  </si>
  <si>
    <t>Srikakulam (Towards Vizak-Behrampur)</t>
  </si>
  <si>
    <t>https://www.google.com/maps/place/18%C2%B017'36.0%22N+83%C2%B051'45.7%22E/@18.2933261,83.8601141,17z/data=!3m1!4b1!4m4!3m3!8m2!3d18.293321!4d83.862689?entry=ttu</t>
  </si>
  <si>
    <t>Syed Vali Basha Tyres</t>
  </si>
  <si>
    <t>Syed Khaja</t>
  </si>
  <si>
    <t>9397839750/ 9494677186, 9652998775</t>
  </si>
  <si>
    <t>Atmakur Rural</t>
  </si>
  <si>
    <t>https://www.google.com/maps/place/16%C2%B025'29.3%22N+80%C2%B034'35.6%22E/@16.4248171,80.5719386,17z/data=!3m1!4b1!4m4!3m3!8m2!3d16.424812!4d80.576552?entry=ttu</t>
  </si>
  <si>
    <t>Karur Vaishya Bank</t>
  </si>
  <si>
    <t>'1414155000133742</t>
  </si>
  <si>
    <t>KVBL0001414</t>
  </si>
  <si>
    <t>JKSZ0007</t>
  </si>
  <si>
    <t>Vishakhapatnam</t>
  </si>
  <si>
    <t>Credit Issue, No vehicles Given till date</t>
  </si>
  <si>
    <t>Vishakhapatnam (Towards Vijaywada-Vishakhapatnam)</t>
  </si>
  <si>
    <t>Ankapalle</t>
  </si>
  <si>
    <t>https://www.google.com/maps/place/17%C2%B041'19.4%22N+83%C2%B001'39.1%22E/@17.6887211,83.0249521,17z/data=!3m1!4b1!4m4!3m3!8m2!3d17.688716!4d83.027527?entry=ttu</t>
  </si>
  <si>
    <t>This was In-Hub till 07th Nov'23 but now converting to Highway</t>
  </si>
  <si>
    <t>Ansari Tyre Work Shop</t>
  </si>
  <si>
    <t>Ansari</t>
  </si>
  <si>
    <t>https://goo.gl/maps/pqFQ5Bakw6obLpQg8</t>
  </si>
  <si>
    <t>Sanjay Supreme</t>
  </si>
  <si>
    <t>AQRPA0593R</t>
  </si>
  <si>
    <t>'510101001612300</t>
  </si>
  <si>
    <t>UBIN0911313</t>
  </si>
  <si>
    <t>Tegiya Tyre Service</t>
  </si>
  <si>
    <t>Md Samim</t>
  </si>
  <si>
    <t>https://goo.gl/maps/iv4Tr18igJM3nvT47</t>
  </si>
  <si>
    <t>CMPPS4029C</t>
  </si>
  <si>
    <t>631215619030</t>
  </si>
  <si>
    <t>Mohammad Shamin</t>
  </si>
  <si>
    <t>'918010113415787</t>
  </si>
  <si>
    <t>UTIB0002999</t>
  </si>
  <si>
    <t>Chakraborty Tyre Repairing</t>
  </si>
  <si>
    <t>Haldia West</t>
  </si>
  <si>
    <t>Dhananjoy Chakraborty</t>
  </si>
  <si>
    <t>https://goo.gl/maps/PYJWSpA2GRyx1NkY8</t>
  </si>
  <si>
    <t>Pankaj Singh</t>
  </si>
  <si>
    <t>AUXPC9493Q</t>
  </si>
  <si>
    <t>'416377284930</t>
  </si>
  <si>
    <t>'34423266731</t>
  </si>
  <si>
    <t>SBIN0012455</t>
  </si>
  <si>
    <t>JKEZ0021</t>
  </si>
  <si>
    <t>Ali Azam Tyre Shop</t>
  </si>
  <si>
    <t>Ali Azam</t>
  </si>
  <si>
    <t>8479937869/</t>
  </si>
  <si>
    <t>https://goo.gl/maps/5QaKurATVzK188EH8</t>
  </si>
  <si>
    <t>Labour Issue, No Vehicles Given Till Date</t>
  </si>
  <si>
    <t>Md. Khusru Tyre Shop</t>
  </si>
  <si>
    <t>Supersonic</t>
  </si>
  <si>
    <t>Md Khusru</t>
  </si>
  <si>
    <t>9572916010 / 6203200045</t>
  </si>
  <si>
    <t>https://goo.gl/maps/g5cFCAcHPUy8KVA89</t>
  </si>
  <si>
    <t>WEZIPK2570N</t>
  </si>
  <si>
    <t>'695702570194</t>
  </si>
  <si>
    <t>Mohammad Khusru</t>
  </si>
  <si>
    <t>Bank of India</t>
  </si>
  <si>
    <t>'598018210001132</t>
  </si>
  <si>
    <t>BKID0005980</t>
  </si>
  <si>
    <t>New Teghi Tyre</t>
  </si>
  <si>
    <t>Mumbai Ajivali</t>
  </si>
  <si>
    <t>Md Irfan</t>
  </si>
  <si>
    <t>9003132085, 9162141962, 9373430600</t>
  </si>
  <si>
    <t>https://goo.gl/maps/MjwZrbc6isi7p18d6</t>
  </si>
  <si>
    <t>AGZP12731F</t>
  </si>
  <si>
    <t>862011708540</t>
  </si>
  <si>
    <t>Md Irafan</t>
  </si>
  <si>
    <t>'37017962149</t>
  </si>
  <si>
    <t>SBIN0017445</t>
  </si>
  <si>
    <t>Kgn Tyre Workshop</t>
  </si>
  <si>
    <t>Lumsnong Meghalaya</t>
  </si>
  <si>
    <t>DALMIA , EFC</t>
  </si>
  <si>
    <t>Md Irshad</t>
  </si>
  <si>
    <t>9612177382 , 7002444057</t>
  </si>
  <si>
    <t>https://goo.gl/maps/2gtHojPcRQ3qiDjSA</t>
  </si>
  <si>
    <t>'30654266861</t>
  </si>
  <si>
    <t>SBIN0010763</t>
  </si>
  <si>
    <t>Shree Ganesh Tyre Service</t>
  </si>
  <si>
    <t>Ganesh Laxmanbhai Pawar</t>
  </si>
  <si>
    <t>https://goo.gl/maps/v4wQUPxHh8KrEtMM8</t>
  </si>
  <si>
    <t>Shop is closed but will open soon</t>
  </si>
  <si>
    <t>'20115751721</t>
  </si>
  <si>
    <t>SBIN0002661</t>
  </si>
  <si>
    <t>Zakir Tyre Service</t>
  </si>
  <si>
    <t>DHL, SRK</t>
  </si>
  <si>
    <t>9970714517 / 9060485083</t>
  </si>
  <si>
    <t>https://goo.gl/maps/tzJHCHr27ND56zC36</t>
  </si>
  <si>
    <t>ACUPH1616F</t>
  </si>
  <si>
    <t>'203108546316</t>
  </si>
  <si>
    <t>Md Zakir Hussain</t>
  </si>
  <si>
    <t>'584001010050170</t>
  </si>
  <si>
    <t>UBIN0558401</t>
  </si>
  <si>
    <t>KGN Tyre Service</t>
  </si>
  <si>
    <t>Md. Azir Ansary</t>
  </si>
  <si>
    <t>7011591867/9817716259/7038352436</t>
  </si>
  <si>
    <t>https://goo.gl/maps/TjDP2cvuJcRchVDu7</t>
  </si>
  <si>
    <t>I Siityak</t>
  </si>
  <si>
    <t>'50100517824747</t>
  </si>
  <si>
    <t>IIDFC0003770</t>
  </si>
  <si>
    <t>Sarkar Tyre Service</t>
  </si>
  <si>
    <t>Mohammad Jamal Mohd Saifi (Dhl)</t>
  </si>
  <si>
    <t>https://goo.gl/maps/djLaCBay6WgLGDcq5</t>
  </si>
  <si>
    <t>BDVPA6433Q</t>
  </si>
  <si>
    <t>Mohammad Jamal Mohd Saifi</t>
  </si>
  <si>
    <t>'872310100005777</t>
  </si>
  <si>
    <t>BKID0008723</t>
  </si>
  <si>
    <t>Abinash Barman</t>
  </si>
  <si>
    <t>Siliguri</t>
  </si>
  <si>
    <t>ACTIVE</t>
  </si>
  <si>
    <t>Jalpaiguri</t>
  </si>
  <si>
    <t>https://www.google.com/maps/place/26%C2%B039'23.5%22N+88%C2%B024'58.9%22E/@26.6565265,88.4137823,17z/data=!3m1!4b1!4m4!3m3!8m2!3d26.6565265!4d88.4163572?hl=en&amp;entry=ttu</t>
  </si>
  <si>
    <t>'36065981322</t>
  </si>
  <si>
    <t>SBIN0013123</t>
  </si>
  <si>
    <t>Rizwan Tyre Works</t>
  </si>
  <si>
    <t>Rivigo</t>
  </si>
  <si>
    <t>No Vehicles going</t>
  </si>
  <si>
    <t>Rizwan A Ansari</t>
  </si>
  <si>
    <t>https://goo.gl/maps/GNxTAqRsV5ro2B4m8</t>
  </si>
  <si>
    <t>Sanjay Dhote</t>
  </si>
  <si>
    <t>CZ1PA5253J</t>
  </si>
  <si>
    <t>'52552200088180</t>
  </si>
  <si>
    <t>CNRB0015255</t>
  </si>
  <si>
    <t>A1 Puncture Shop</t>
  </si>
  <si>
    <t>Shamshabad</t>
  </si>
  <si>
    <t>Mudavath Babu</t>
  </si>
  <si>
    <t>9347771713/9704035108</t>
  </si>
  <si>
    <t>Peddatopra</t>
  </si>
  <si>
    <t>https://www.google.com/maps/place/17%C2%B011'57.7%22N+78%C2%B019'26.2%22E/@17.1993781,78.3213691,17z/data=!3m1!4b1!4m4!3m3!8m2!3d17.199373!4d78.323944?entry=ttu</t>
  </si>
  <si>
    <t>Govind, Ananta</t>
  </si>
  <si>
    <t>South Indian Bank</t>
  </si>
  <si>
    <t>'0694053000001155</t>
  </si>
  <si>
    <t>SIBL0000694</t>
  </si>
  <si>
    <t>Sanjeevan Tyre Shop</t>
  </si>
  <si>
    <t>Dahaj</t>
  </si>
  <si>
    <t>Sanjeevan Tp</t>
  </si>
  <si>
    <t>9426138894 /  9104852274</t>
  </si>
  <si>
    <t>https://www.google.com/maps/place/21%C2%B042'30.2%22N+72%C2%B051'30.2%22E/@21.70839,72.8558011,17z/data=!3m1!4b1!4m4!3m3!8m2!3d21.708385!4d72.858376?entry=ttu</t>
  </si>
  <si>
    <t>Mr. Sanjeevan</t>
  </si>
  <si>
    <t>'0757053000006425</t>
  </si>
  <si>
    <t>SIBL0000757</t>
  </si>
  <si>
    <t>JKEZ0025</t>
  </si>
  <si>
    <t>K.G.N Tyre Shop</t>
  </si>
  <si>
    <t>Bileipada</t>
  </si>
  <si>
    <t>Md Afroz</t>
  </si>
  <si>
    <t>https://goo.gl/maps/kAd8myZ8ZvzYyouG8</t>
  </si>
  <si>
    <t>BFSPA2265R</t>
  </si>
  <si>
    <t>Odisha Gramya Bank</t>
  </si>
  <si>
    <t>'203234000000000</t>
  </si>
  <si>
    <t>IOBAOROGB01</t>
  </si>
  <si>
    <t>Raju Tyre Work</t>
  </si>
  <si>
    <t>Nagpur Supersonic</t>
  </si>
  <si>
    <t>https://www.google.com/maps/place/21%C2%B008'22.7%22N+79%C2%B010'57.5%22E/@21.139631,79.1800651,17z/data=!3m1!4b1!4m4!3m3!8m2!3d21.139626!4d79.18264?entry=ttu</t>
  </si>
  <si>
    <t>HNCPS6139A</t>
  </si>
  <si>
    <t>Mohammad Jasim</t>
  </si>
  <si>
    <t>'2787000100118313</t>
  </si>
  <si>
    <t>PUNB0278700</t>
  </si>
  <si>
    <t>Zakir Tyre Service-2</t>
  </si>
  <si>
    <t>https://goo.gl/maps/CW28BNBbpZZMtbRz8</t>
  </si>
  <si>
    <t>Bilaspur Delhi Tyre Works</t>
  </si>
  <si>
    <t>Md Zakir</t>
  </si>
  <si>
    <t>https://maps.app.goo.gl/y12vDMfwSbDaBxDD6</t>
  </si>
  <si>
    <t>MOHAMMAD JAKIR ANSARI</t>
  </si>
  <si>
    <t>'50100046875603</t>
  </si>
  <si>
    <t>HDFC0001670</t>
  </si>
  <si>
    <t>Received(With T-Shirt &amp; Cap)</t>
  </si>
  <si>
    <t>Md Aslam Repairing Shop</t>
  </si>
  <si>
    <t>Md Aslam</t>
  </si>
  <si>
    <t>https://maps.app.goo.gl/nJETaTGVTQXMgcdN9</t>
  </si>
  <si>
    <t>Mr. Aslam Kuraishi</t>
  </si>
  <si>
    <t>'3783391240</t>
  </si>
  <si>
    <t>CBIN0281023</t>
  </si>
  <si>
    <t>PRPL, Payment Directly from JK RO Office</t>
  </si>
  <si>
    <t>Rizwan Mansoori</t>
  </si>
  <si>
    <t>Rajashthan</t>
  </si>
  <si>
    <t>Rajsamand</t>
  </si>
  <si>
    <t>https://goo.gl/maps/wG4g4v6dFKDVctk9A</t>
  </si>
  <si>
    <t>Sunil PRPL</t>
  </si>
  <si>
    <t>Mohammad Rizwaan Mansuri</t>
  </si>
  <si>
    <t>'16920100004947</t>
  </si>
  <si>
    <t>BARB0KANUDA</t>
  </si>
  <si>
    <t>Jothimani Enterprises</t>
  </si>
  <si>
    <t>Asking High rates, Also, We have 1 TWC opened near to that so we are not sending vehicles</t>
  </si>
  <si>
    <t>Bala Thangabalan</t>
  </si>
  <si>
    <t>Kancheepuram</t>
  </si>
  <si>
    <t>https://goo.gl/maps/C73rDssE5mBkTFSA9</t>
  </si>
  <si>
    <t>Chetan TP</t>
  </si>
  <si>
    <t>AMTPT0202A</t>
  </si>
  <si>
    <t>741358283421</t>
  </si>
  <si>
    <t>Thangabalan Jothimani</t>
  </si>
  <si>
    <t>Idfc First Bank</t>
  </si>
  <si>
    <t>'10144345562</t>
  </si>
  <si>
    <t>IDFB0080911</t>
  </si>
  <si>
    <t>Ganesh Tyre Works</t>
  </si>
  <si>
    <t>Aslam Akbar sayyad</t>
  </si>
  <si>
    <t>8007232299 / 9356322198</t>
  </si>
  <si>
    <t>Ganesh Tyre Works C/O Aslam Akbar Sayyed,Rajangaon, Ganpati,Tehsil-Shirur, Dist-Pune, Maharashtra</t>
  </si>
  <si>
    <t>https://goo.gl/maps/9vc2nyqQXEvVsi5XA</t>
  </si>
  <si>
    <t>EWDPS5604D</t>
  </si>
  <si>
    <t>469110648832</t>
  </si>
  <si>
    <t>Aslam Khan</t>
  </si>
  <si>
    <t>Bank Of Maharashtra</t>
  </si>
  <si>
    <t>'68013191290</t>
  </si>
  <si>
    <t>MAHB0000681</t>
  </si>
  <si>
    <t>Rate Sign on 21-08-2023</t>
  </si>
  <si>
    <t>Sahib Tyre Service</t>
  </si>
  <si>
    <t>https://goo.gl/maps/1AeenG1JDKm94cAu7</t>
  </si>
  <si>
    <t>EQSPS2185G</t>
  </si>
  <si>
    <t>859039585116</t>
  </si>
  <si>
    <t>Md Saheb</t>
  </si>
  <si>
    <t>IDBI Bank</t>
  </si>
  <si>
    <t>0038104000506410</t>
  </si>
  <si>
    <t>IBKL0000038</t>
  </si>
  <si>
    <t>JKEZ0027</t>
  </si>
  <si>
    <t>Dayang Mukh</t>
  </si>
  <si>
    <t>Lakhan Shill</t>
  </si>
  <si>
    <t>Karbi Anglong</t>
  </si>
  <si>
    <t>https://goo.gl/maps/wTf5vsCwu7Fap6o76</t>
  </si>
  <si>
    <t>Labour issue, No Vehicles Given Till Date</t>
  </si>
  <si>
    <t>JKEZ0028</t>
  </si>
  <si>
    <t>Mandap</t>
  </si>
  <si>
    <t>Md. Sanwar Alam</t>
  </si>
  <si>
    <t>https://goo.gl/maps/3JUs1RXa8MuRiQGb6</t>
  </si>
  <si>
    <t>JKEZ0029</t>
  </si>
  <si>
    <t>Aamina Tyre Service</t>
  </si>
  <si>
    <t>Bordolong</t>
  </si>
  <si>
    <t>Ajmal Hussain</t>
  </si>
  <si>
    <t>Aamina Tyre Service C/O Ajmol Hussain, Abdul Malek, Vill- Bordolong,P/o-Kharikhana,P/s-Lanka, Dist-Hojai, Assam</t>
  </si>
  <si>
    <t>https://goo.gl/maps/wWgYDCXNybdfBsCc7</t>
  </si>
  <si>
    <t>ATWPH0102R</t>
  </si>
  <si>
    <t>Azmal Hussain</t>
  </si>
  <si>
    <t>'34433415795</t>
  </si>
  <si>
    <t>SBIN0009144</t>
  </si>
  <si>
    <t>JKEZ0030</t>
  </si>
  <si>
    <t>Salim Tyre</t>
  </si>
  <si>
    <t>Kamrup Metro Dharapur</t>
  </si>
  <si>
    <t>Abdul Salim</t>
  </si>
  <si>
    <t>https://goo.gl/maps/zMmSmjXUGDNfnNKu6</t>
  </si>
  <si>
    <t>Pinaki Patowary</t>
  </si>
  <si>
    <t>Labour issue</t>
  </si>
  <si>
    <t>'10243138948</t>
  </si>
  <si>
    <t>SBIN002060</t>
  </si>
  <si>
    <t>M.D Aslam Khan</t>
  </si>
  <si>
    <t xml:space="preserve"> Md Aslam Khan Tyre &amp; Greasing Works C/O Md Aslam Khan, Jamnagar-Khambhaliya Highway, Opp. Mira Hostel, Moti Kawdi, Jamnagar, Gujarat</t>
  </si>
  <si>
    <t>https://goo.gl/maps/9wvvT7WtWKQ6kDrX6</t>
  </si>
  <si>
    <t>ATVPK1493M</t>
  </si>
  <si>
    <t>'503280496168</t>
  </si>
  <si>
    <t>Md Aslam Khan</t>
  </si>
  <si>
    <t>'325110110001000</t>
  </si>
  <si>
    <t>BKID0003251</t>
  </si>
  <si>
    <t>Sunil Kumar Paswan</t>
  </si>
  <si>
    <t>Mumbai Panvel</t>
  </si>
  <si>
    <t>https://goo.gl/maps/p8MTtxErj1cG8nBz5</t>
  </si>
  <si>
    <t>Shashi EFC</t>
  </si>
  <si>
    <t>EPRPK9276N</t>
  </si>
  <si>
    <t>893111436491</t>
  </si>
  <si>
    <t>Maharastra Bank</t>
  </si>
  <si>
    <t>'60209300024</t>
  </si>
  <si>
    <t>MAHB0001826</t>
  </si>
  <si>
    <t>Vikash Singh Tyre Service</t>
  </si>
  <si>
    <t>Ritco, Greenline, GRPL,Beraliya(Somwhen need to check)</t>
  </si>
  <si>
    <t>Vikash Kumar Singh</t>
  </si>
  <si>
    <t>Vikas Singh Tyre Service C/O Vikas Singh, Hazira-Surat Road, Hazira, AM-NS Truck Parking, Hazira, Gujarat</t>
  </si>
  <si>
    <t>https://goo.gl/maps/CfmAuQX233GkKC878</t>
  </si>
  <si>
    <t>HKBPS1366D</t>
  </si>
  <si>
    <t>'920020057197350</t>
  </si>
  <si>
    <t>UTIB0001642</t>
  </si>
  <si>
    <t>JKWZ0043</t>
  </si>
  <si>
    <t>Nasib Tyre Works</t>
  </si>
  <si>
    <t>Gulab Nagar</t>
  </si>
  <si>
    <t>Mohammad Fariyaj</t>
  </si>
  <si>
    <t>7435047981 / 7861067122</t>
  </si>
  <si>
    <t>https://goo.gl/maps/bEkFKDie7PUAWZuL6</t>
  </si>
  <si>
    <t>ABUPF7701J</t>
  </si>
  <si>
    <t>959802963384</t>
  </si>
  <si>
    <t>Mohammad Fariyaj Mohammad Mosalim/Md Jamshed</t>
  </si>
  <si>
    <t>Kotak Mahindra Bank</t>
  </si>
  <si>
    <t>'5147512683</t>
  </si>
  <si>
    <t>KKBK0000829</t>
  </si>
  <si>
    <t>Vipin Kumar Tyre Shop</t>
  </si>
  <si>
    <t>Mumbai Chowk</t>
  </si>
  <si>
    <t>Wipin Kumar</t>
  </si>
  <si>
    <t>Nadhal</t>
  </si>
  <si>
    <t>https://goo.gl/maps/4Ps2J1Tk9rTADGLa6</t>
  </si>
  <si>
    <t>Earlier He was in-Hub at APML Mumai</t>
  </si>
  <si>
    <t>FSIPK5118Q</t>
  </si>
  <si>
    <t>Indusland Bank</t>
  </si>
  <si>
    <t>'201012000000</t>
  </si>
  <si>
    <t>INDB0001732</t>
  </si>
  <si>
    <t>Mehtab Tyre Works</t>
  </si>
  <si>
    <t>Siyakat Ali</t>
  </si>
  <si>
    <t>9678778501 / 6003662818.</t>
  </si>
  <si>
    <t>Hojai</t>
  </si>
  <si>
    <t>https://goo.gl/maps/zuJ4srbYryFF6diN8</t>
  </si>
  <si>
    <t>'463302010186356</t>
  </si>
  <si>
    <t>UBIN0546330</t>
  </si>
  <si>
    <t>Kameswar Tyre Service</t>
  </si>
  <si>
    <t>EFC, DHL</t>
  </si>
  <si>
    <t>Haren Baruah</t>
  </si>
  <si>
    <t>https://maps.app.goo.gl/qyQVg46jx7MVJU1k7</t>
  </si>
  <si>
    <t>'33794749585</t>
  </si>
  <si>
    <t>SBIN0012977</t>
  </si>
  <si>
    <t>Rate sign on 1st Aug'23</t>
  </si>
  <si>
    <t>Indian Automobile Garage &amp; Tyre Works</t>
  </si>
  <si>
    <t>Mr Yunus Shaikh</t>
  </si>
  <si>
    <t>9767914377 / 9309123083</t>
  </si>
  <si>
    <t>India Tyre C/O Yunus Shaikh, Yeadshi Toll Plaza, Taluka &amp; Dist- Osmanabad, Maharashtra</t>
  </si>
  <si>
    <t>https://maps.app.goo.gl/voATDh6mLsxiCT847</t>
  </si>
  <si>
    <t>DAJPS1540B</t>
  </si>
  <si>
    <t>534913854350</t>
  </si>
  <si>
    <t>'37372555150</t>
  </si>
  <si>
    <t>SBIN0005616</t>
  </si>
  <si>
    <t>JKWZ0046</t>
  </si>
  <si>
    <t>Aafrin Tyre Service Center</t>
  </si>
  <si>
    <t>Mohammad Pravej</t>
  </si>
  <si>
    <t>https://g.page/gabanihospital?share</t>
  </si>
  <si>
    <t>Santosh Yadav</t>
  </si>
  <si>
    <t>FDDPM0438M</t>
  </si>
  <si>
    <t>'53480100000000</t>
  </si>
  <si>
    <t>BARBOSARSUR</t>
  </si>
  <si>
    <t>Muskan Tyre Service</t>
  </si>
  <si>
    <t>Md Sajid Ansari</t>
  </si>
  <si>
    <t>https://goo.gl/maps/sJRmz8nCii6VdVFe8</t>
  </si>
  <si>
    <t>Rajesh Nayak</t>
  </si>
  <si>
    <t>Mr Md Sajid Ansari</t>
  </si>
  <si>
    <t>'0894200100011815</t>
  </si>
  <si>
    <t>PUNB0089420</t>
  </si>
  <si>
    <t>Rate Sign on 4th Aug'23</t>
  </si>
  <si>
    <t>Badakera K.G.N Tyre Works</t>
  </si>
  <si>
    <t>MD Parvej</t>
  </si>
  <si>
    <t>KGN Tyre Works C/O Mr Pravej, Near Maharaja Hotel, Badakera,Angul, Odisha</t>
  </si>
  <si>
    <t>https://goo.gl/maps/YVqVLQ32WUwc4GCa8</t>
  </si>
  <si>
    <t>FWEPP6627P</t>
  </si>
  <si>
    <t>366581082994</t>
  </si>
  <si>
    <t>MD Pravej</t>
  </si>
  <si>
    <t>'44260100009462</t>
  </si>
  <si>
    <t>BARB0MUSHAH</t>
  </si>
  <si>
    <t>JKNZ0016</t>
  </si>
  <si>
    <t>Brijesh Kumar Tyre Shop</t>
  </si>
  <si>
    <t>https://goo.gl/maps/5GvJghcy5L9s8zTt5</t>
  </si>
  <si>
    <t>No Vehicles Given Till Date, Query Regarding Branding &amp; Rewards</t>
  </si>
  <si>
    <t>DQIPB4527E</t>
  </si>
  <si>
    <t>Shri Brijesh</t>
  </si>
  <si>
    <t>'0923000100176719</t>
  </si>
  <si>
    <t>PUNB0092300</t>
  </si>
  <si>
    <t>Goel Road Carrier</t>
  </si>
  <si>
    <t>Wasim Akram</t>
  </si>
  <si>
    <t>8700861700 /7970302236</t>
  </si>
  <si>
    <t>https://goo.gl/maps/MkzSZSUAMFR3dWSr8</t>
  </si>
  <si>
    <t>Md Azharuddin / Md Wasim</t>
  </si>
  <si>
    <t>'520101262871846</t>
  </si>
  <si>
    <t>UBIN0933449</t>
  </si>
  <si>
    <t>JKSZ0010</t>
  </si>
  <si>
    <t>A.S Vilcanizing Works</t>
  </si>
  <si>
    <t>Mysure</t>
  </si>
  <si>
    <t>Credit issue, Also new TWC opened there so work being done there</t>
  </si>
  <si>
    <t>Naser</t>
  </si>
  <si>
    <t>8050544664 /8892717786</t>
  </si>
  <si>
    <t>Mysore</t>
  </si>
  <si>
    <t>https://goo.gl/maps/HoBMdFnY7sbre21P7</t>
  </si>
  <si>
    <t>Mrs. Tasmiya</t>
  </si>
  <si>
    <t>'39223605563</t>
  </si>
  <si>
    <t>SBIN0041099</t>
  </si>
  <si>
    <t>JKNZ0018</t>
  </si>
  <si>
    <t>Bherunath Tyre Service</t>
  </si>
  <si>
    <t>Gomata Kakroli</t>
  </si>
  <si>
    <t>Roshan Lal Regar</t>
  </si>
  <si>
    <t>Radhaji Hotel  C/O Sawan, Mohi Fatak, JK Circle, Kankroli, Dist-Rajsamand, Rajashthan</t>
  </si>
  <si>
    <t>https://goo.gl/maps/jzKhx5xTwJkWStSK7</t>
  </si>
  <si>
    <t>DJFPR3171A</t>
  </si>
  <si>
    <t>'497271037963</t>
  </si>
  <si>
    <t>Oriental Bank Of Commerce</t>
  </si>
  <si>
    <t>'6952191014059</t>
  </si>
  <si>
    <t>PUNB0069510</t>
  </si>
  <si>
    <t>Laxmi Enterprise</t>
  </si>
  <si>
    <t>Mohan Shetty</t>
  </si>
  <si>
    <t>7450516400 / 9611826854 / +97450516400</t>
  </si>
  <si>
    <t>https://goo.gl/maps/v2UgCehwfosBHY3b6</t>
  </si>
  <si>
    <t>DWGPP7692E</t>
  </si>
  <si>
    <t>Anitha</t>
  </si>
  <si>
    <t>'0635101068002</t>
  </si>
  <si>
    <t>CNRB0000635</t>
  </si>
  <si>
    <t>JKSZ0012</t>
  </si>
  <si>
    <t>Md Nayeem Janata Tyre Service</t>
  </si>
  <si>
    <t>Mohammad Hussain Shareef</t>
  </si>
  <si>
    <t>Secunderabad</t>
  </si>
  <si>
    <t>https://goo.gl/maps/cSKaxLBegaBPcodD7</t>
  </si>
  <si>
    <t>FJMPS3717N</t>
  </si>
  <si>
    <t>'132610100065156</t>
  </si>
  <si>
    <t>UBIN0909009</t>
  </si>
  <si>
    <t>Tagiya Tyre Service</t>
  </si>
  <si>
    <t>Araria Bihar</t>
  </si>
  <si>
    <t>Purnia</t>
  </si>
  <si>
    <t>https://goo.gl/maps/4dzmT5kaBHGJ6dw89</t>
  </si>
  <si>
    <t>CJNPG6463M</t>
  </si>
  <si>
    <t>Sbi Kiosk Banking</t>
  </si>
  <si>
    <t>'38081332848</t>
  </si>
  <si>
    <t>SBIN0002938</t>
  </si>
  <si>
    <t>Sabbu Tyre Workshop</t>
  </si>
  <si>
    <t>Supersonic, GRL, Ritco</t>
  </si>
  <si>
    <t>Md Nurul Hoda</t>
  </si>
  <si>
    <t>8093320175 / 9040750806</t>
  </si>
  <si>
    <t>Sabbu Tyre Workshop C/O Teliwahli, M/S Indian Oil Petrol Pump, Kalinganagar, Jajpur, Odisha</t>
  </si>
  <si>
    <t>https://goo.gl/maps/QzXQZrw5U5vdNcMX8</t>
  </si>
  <si>
    <t>Md Tufail Anwar</t>
  </si>
  <si>
    <t>Uco Bank</t>
  </si>
  <si>
    <t>'15720110070055</t>
  </si>
  <si>
    <t>UCBA0001572</t>
  </si>
  <si>
    <t>KGN Tausib Tyres Service</t>
  </si>
  <si>
    <t>Khunti Ranchi</t>
  </si>
  <si>
    <t>Md Taushif Ansari</t>
  </si>
  <si>
    <t>KGN Tausib Tyres Service C/O Md Taushif Ansari,Khunti-Torpa Road, Dorma, Khunti, Jharkhand</t>
  </si>
  <si>
    <t>https://maps.app.goo.gl/gMuVo4F3UYjMgEJP8</t>
  </si>
  <si>
    <t>EOUPA0152P</t>
  </si>
  <si>
    <t>959562440318</t>
  </si>
  <si>
    <t>'6016120000196</t>
  </si>
  <si>
    <t>CNRB0006016</t>
  </si>
  <si>
    <t>Sangeetha Tyre Solutions</t>
  </si>
  <si>
    <t>Attibelle Hobli</t>
  </si>
  <si>
    <t>K.C Devaraju Reddy</t>
  </si>
  <si>
    <t>9886496023 /  9066782008</t>
  </si>
  <si>
    <t>https://goo.gl/maps/z9xEN5iynntUfSzx5</t>
  </si>
  <si>
    <t>'59290058005929</t>
  </si>
  <si>
    <t>HDFC005627</t>
  </si>
  <si>
    <t>Current Account</t>
  </si>
  <si>
    <t>KGN Tyre Shop</t>
  </si>
  <si>
    <t>https://goo.gl/maps/Hwu9ihKkaNbXydL68</t>
  </si>
  <si>
    <t>BDJPM8378Q</t>
  </si>
  <si>
    <t>Rama Tyre Works</t>
  </si>
  <si>
    <t>Udaipur</t>
  </si>
  <si>
    <t>No sign on Rate page in LOI letter letter</t>
  </si>
  <si>
    <t>Om Prakash</t>
  </si>
  <si>
    <t>Rama Tyre Works C/O Om Prakash, 20-E,Sukher Bypass,Pratap Nagar, Udaypur, Rajashthan</t>
  </si>
  <si>
    <t>https://maps.app.goo.gl/YR2ChQpPErcvzmf87</t>
  </si>
  <si>
    <t>BWQPB1463F</t>
  </si>
  <si>
    <t>'355972104762</t>
  </si>
  <si>
    <t>Om Praksh</t>
  </si>
  <si>
    <t>'1347437788</t>
  </si>
  <si>
    <t>CBIN0280454</t>
  </si>
  <si>
    <t>Closed So not to be delivered</t>
  </si>
  <si>
    <t>Closed so not to be delivered</t>
  </si>
  <si>
    <t>Jai Javra Mata</t>
  </si>
  <si>
    <t>Kherwara</t>
  </si>
  <si>
    <t>No sign on rate page in loI LETTER</t>
  </si>
  <si>
    <t>Not Responding to calls after multiple attempts, Also not working on the vehicles</t>
  </si>
  <si>
    <t>Rahul Fanat</t>
  </si>
  <si>
    <t>https://maps.app.goo.gl/6CRydjuQWPzDaeW8A</t>
  </si>
  <si>
    <t>AHUPF4210G</t>
  </si>
  <si>
    <t>'516438791917</t>
  </si>
  <si>
    <t>'18018100016327</t>
  </si>
  <si>
    <t>BARBOPALDEW</t>
  </si>
  <si>
    <t>No sign on rate page in LOI letter</t>
  </si>
  <si>
    <t>Mohammad Imran</t>
  </si>
  <si>
    <t>9558336727 / 95104638045</t>
  </si>
  <si>
    <t>Bihar Tyre Service C/O Mohd Imran, Vill- Gajan kampa, Post-Modasa, Dist-Arvalli, Gujarat</t>
  </si>
  <si>
    <t>Sabarkantha</t>
  </si>
  <si>
    <t>https://goo.gl/maps/oYQaVxbqVhKU3CeK9</t>
  </si>
  <si>
    <t>GXDPP4285G</t>
  </si>
  <si>
    <t>880039182898</t>
  </si>
  <si>
    <t>Shekh Sohail Mohamadamin</t>
  </si>
  <si>
    <t>'915010018283561</t>
  </si>
  <si>
    <t>UTIB0001340</t>
  </si>
  <si>
    <t>JKWZ0048</t>
  </si>
  <si>
    <t>New National Tyre Service</t>
  </si>
  <si>
    <t>Dakore</t>
  </si>
  <si>
    <t>No sign on ratte page In LOI letter</t>
  </si>
  <si>
    <t>As Mohammad</t>
  </si>
  <si>
    <t>https://goo.gl/maps/yvCBKsrRwZWonEHz5</t>
  </si>
  <si>
    <t>JKWZ0049</t>
  </si>
  <si>
    <t>Oscar Tyre Service</t>
  </si>
  <si>
    <t>No sign on rate rate page in LOI letter</t>
  </si>
  <si>
    <t>Varghese G</t>
  </si>
  <si>
    <t>https://maps.app.goo.gl/3JuY7PSeGwridZcV9</t>
  </si>
  <si>
    <t>Jacob T</t>
  </si>
  <si>
    <t>'860101055174</t>
  </si>
  <si>
    <t>CNRB0000860</t>
  </si>
  <si>
    <t>JKWZ0050</t>
  </si>
  <si>
    <t>Palak Tyre Service</t>
  </si>
  <si>
    <t>Balwada Chikhli</t>
  </si>
  <si>
    <t>Md. Samiullah</t>
  </si>
  <si>
    <t>https://maps.app.goo.gl/mQtchSptLrm5S5w17</t>
  </si>
  <si>
    <t>LLMPS1116F</t>
  </si>
  <si>
    <t>Md Samiullah</t>
  </si>
  <si>
    <t>'13410100000000</t>
  </si>
  <si>
    <t>UBIN0557269</t>
  </si>
  <si>
    <t>S.S Tyre Service</t>
  </si>
  <si>
    <t>Manore</t>
  </si>
  <si>
    <t>No sign on rate letter</t>
  </si>
  <si>
    <t>Mohmmd Shahid Ansari</t>
  </si>
  <si>
    <t>9158717709/9322174710</t>
  </si>
  <si>
    <t>S.S Tyre Service C/O Mohammad Shahid Ansari, Vill- Chilhar Naka, NH-8, Opposite to Marigold Hotel, Boisar West, Palghar Maharashtra</t>
  </si>
  <si>
    <t>https://maps.app.goo.gl/6WJyEJWR8XTaPLw8A</t>
  </si>
  <si>
    <t>BFUPA1542R</t>
  </si>
  <si>
    <t>Mohammad Shahid Ansari</t>
  </si>
  <si>
    <t>'013410110000988</t>
  </si>
  <si>
    <t>BKID0000197</t>
  </si>
  <si>
    <t>JKWZ0052</t>
  </si>
  <si>
    <t>Aftab Tyre Service</t>
  </si>
  <si>
    <t>Dehisar</t>
  </si>
  <si>
    <t>No sign on rate page of LOI letter</t>
  </si>
  <si>
    <t>Md Aftab Alam</t>
  </si>
  <si>
    <t>https://maps.app.goo.gl/6rkbJjLBNcjki3Fs8</t>
  </si>
  <si>
    <t>DLJPA6527O</t>
  </si>
  <si>
    <t>Indian Post Office</t>
  </si>
  <si>
    <t>'9010181801</t>
  </si>
  <si>
    <t>IPOS0000001</t>
  </si>
  <si>
    <t>A/C Details Changed on 12-02-2024</t>
  </si>
  <si>
    <t>Anuj Tyre</t>
  </si>
  <si>
    <t>Temburni By Pass</t>
  </si>
  <si>
    <t>Anuj Tyre, Tembhurni Bypass, Near HP Amol Petrol &amp; CNG Pump, Tembhurni Maharashtra</t>
  </si>
  <si>
    <t>https://goo.gl/maps/1FevBNyhyw9vsXyT8</t>
  </si>
  <si>
    <t>AJBPI3142F</t>
  </si>
  <si>
    <t>Md. Irfan</t>
  </si>
  <si>
    <t>'50100494797757</t>
  </si>
  <si>
    <t>HDFC0004476</t>
  </si>
  <si>
    <t>JKWZ0054</t>
  </si>
  <si>
    <t>Jugdumb Tyre Works</t>
  </si>
  <si>
    <t>Rajesh Hanchate</t>
  </si>
  <si>
    <t>https://maps.app.goo.gl/xvKacoA2tqa6JM9YA</t>
  </si>
  <si>
    <t>MDH KGN Tyre Works</t>
  </si>
  <si>
    <t>Budhugumpa (Hospate)</t>
  </si>
  <si>
    <t>Shop sold</t>
  </si>
  <si>
    <t>Md Salabuddin</t>
  </si>
  <si>
    <t>Raichur</t>
  </si>
  <si>
    <t>https://maps.app.goo.gl/tTMhP8tXuPnJYshY7</t>
  </si>
  <si>
    <t>HYOPS2541M</t>
  </si>
  <si>
    <t>'633669206619</t>
  </si>
  <si>
    <t>'862724057</t>
  </si>
  <si>
    <t>IDIB000S084</t>
  </si>
  <si>
    <t>JKSZ0015</t>
  </si>
  <si>
    <t>Faizan Tyre Works</t>
  </si>
  <si>
    <t>Hosur Chitradurga</t>
  </si>
  <si>
    <t>Mohammed Ibrahim</t>
  </si>
  <si>
    <t>Chitradurg</t>
  </si>
  <si>
    <t>https://maps.app.goo.gl/62CzzutuvuYsLuZF8</t>
  </si>
  <si>
    <t>AFUPI7392K</t>
  </si>
  <si>
    <t>'3532304139</t>
  </si>
  <si>
    <t>CBIN0284601</t>
  </si>
  <si>
    <t>Muktar Tyre Works</t>
  </si>
  <si>
    <t>Kapsi Kh</t>
  </si>
  <si>
    <t>Mohmmad Muktar Mohmmad Mustakh Sheikh</t>
  </si>
  <si>
    <t>9665077486/9325296079</t>
  </si>
  <si>
    <t>https://goo.gl/maps/Rt4MFNZZkMrxb5Jo9</t>
  </si>
  <si>
    <t>'2787000100126136</t>
  </si>
  <si>
    <t>M.M. Tyre Service</t>
  </si>
  <si>
    <t>Beharbari Guwahati</t>
  </si>
  <si>
    <t>Md Mustak Ahmed</t>
  </si>
  <si>
    <t>https://maps.app.goo.gl/Fik8MBzjgdfSjQUt7</t>
  </si>
  <si>
    <t>ANFPA3636E</t>
  </si>
  <si>
    <t>'382184468360</t>
  </si>
  <si>
    <t>'4590000100039609</t>
  </si>
  <si>
    <t>PUNB0459000</t>
  </si>
  <si>
    <t>JKNZ0022</t>
  </si>
  <si>
    <t>Nisha Tyre Service</t>
  </si>
  <si>
    <t>Rajesh Saini</t>
  </si>
  <si>
    <t>Kotputli-Behror</t>
  </si>
  <si>
    <t>https://goo.gl/maps/Qk8P8JVpKXjD1ost5</t>
  </si>
  <si>
    <t>Sonu Tyres Service</t>
  </si>
  <si>
    <t>Payment Confusion</t>
  </si>
  <si>
    <t>Sohanlal</t>
  </si>
  <si>
    <t>8955309645/ 7665985583</t>
  </si>
  <si>
    <t>Sonu Tyres Service C/O Sohanlal, Near Chaudhary Hotel, Nearby Bridge,Bhabroo,Jaipur, Rajashthan</t>
  </si>
  <si>
    <t>https://goo.gl/maps/3GqmdHhH5Bqu5SoD6</t>
  </si>
  <si>
    <t>Mr. Sohan Lal</t>
  </si>
  <si>
    <t>Rajasthan Gramin Bank</t>
  </si>
  <si>
    <t>'76671700089306</t>
  </si>
  <si>
    <t>PUNB0RGB002</t>
  </si>
  <si>
    <t>JKNZ0024</t>
  </si>
  <si>
    <t>Sonu Tyre Center</t>
  </si>
  <si>
    <t>Nurshad</t>
  </si>
  <si>
    <t>9525325822 / 9602287616</t>
  </si>
  <si>
    <t>https://goo.gl/maps/pakQ86LrtwkMQJ3P6</t>
  </si>
  <si>
    <t>JKNZ0025</t>
  </si>
  <si>
    <t>Visvas Tyre Shop</t>
  </si>
  <si>
    <t>Rajinder Vishnu</t>
  </si>
  <si>
    <t>https://goo.gl/maps/7EjdW9uY3yxGfVAp7</t>
  </si>
  <si>
    <t>CJRPR1912G</t>
  </si>
  <si>
    <t>'670202000000000</t>
  </si>
  <si>
    <t>UBIN0567027</t>
  </si>
  <si>
    <t>Shree Gajanad Tyres</t>
  </si>
  <si>
    <t>https://goo.gl/maps/9FGT7GUSDZh6DCWUA</t>
  </si>
  <si>
    <t>DIRPG5614N</t>
  </si>
  <si>
    <t>'368989782133</t>
  </si>
  <si>
    <t>MR GANESH</t>
  </si>
  <si>
    <t>Union Bank of India</t>
  </si>
  <si>
    <t>'401502010018725</t>
  </si>
  <si>
    <t>UBIN0540153</t>
  </si>
  <si>
    <t>JKNZ0027</t>
  </si>
  <si>
    <t>Parjapate Tyre Retreading</t>
  </si>
  <si>
    <t>Sojat</t>
  </si>
  <si>
    <t>Low Rate issue</t>
  </si>
  <si>
    <t>Mahohanar</t>
  </si>
  <si>
    <t>https://goo.gl/maps/8ffWi4Rq5auWvoP1A</t>
  </si>
  <si>
    <t>Md Sakib</t>
  </si>
  <si>
    <t>https://goo.gl/maps/kVzYwt2i7Pq2TCJTA</t>
  </si>
  <si>
    <t>Mohammad Sakib</t>
  </si>
  <si>
    <t>'20157530287</t>
  </si>
  <si>
    <t>FINO00000001</t>
  </si>
  <si>
    <t>Maa Chamunda Tyre Puncture</t>
  </si>
  <si>
    <t>Shanker Lal</t>
  </si>
  <si>
    <t>https://goo.gl/maps/JboFLUivoxT6AdJE8</t>
  </si>
  <si>
    <t>BEGPL4406Q</t>
  </si>
  <si>
    <t>'399315856252</t>
  </si>
  <si>
    <t>Shankar Lal</t>
  </si>
  <si>
    <t>'667910510000837</t>
  </si>
  <si>
    <t>BKID0006679</t>
  </si>
  <si>
    <t>Mona Tyre Service</t>
  </si>
  <si>
    <t>Abu Road</t>
  </si>
  <si>
    <t>Abdul Ali / Saiyyad Maksad Hussain</t>
  </si>
  <si>
    <t>https://goo.gl/maps/yBa8h4V5xEsHER6b6</t>
  </si>
  <si>
    <t>'502039218734</t>
  </si>
  <si>
    <t>Syed Maqusad Hussain</t>
  </si>
  <si>
    <t>'7322000100026935</t>
  </si>
  <si>
    <t>PUNB0732200</t>
  </si>
  <si>
    <t>Saving</t>
  </si>
  <si>
    <t>JKWZ0056</t>
  </si>
  <si>
    <t>Kideri Tyre Sold Service</t>
  </si>
  <si>
    <t>Deesa</t>
  </si>
  <si>
    <t>Sardar Ahmad</t>
  </si>
  <si>
    <t>Banaskantha</t>
  </si>
  <si>
    <t>https://goo.gl/maps/zJCWATpqY1GxCBdz9</t>
  </si>
  <si>
    <t>JKWZ0057</t>
  </si>
  <si>
    <t>Rahat Tyre Works</t>
  </si>
  <si>
    <t>Radhanpur</t>
  </si>
  <si>
    <t>Md Muna</t>
  </si>
  <si>
    <t>6207386145/8690401712</t>
  </si>
  <si>
    <t>Rahat Tyre Works C/O Md Muna, Vill- Jetalpura, Post-Radhanpur,Near Palanpur High Choudhary Hotel Dist-Patan, Gujarat</t>
  </si>
  <si>
    <t>Patan</t>
  </si>
  <si>
    <t>https://goo.gl/maps/3bbCc4cmTfWwzWRH8</t>
  </si>
  <si>
    <t>EBZPM6322K</t>
  </si>
  <si>
    <t>Md Munna</t>
  </si>
  <si>
    <t>'921010002235384</t>
  </si>
  <si>
    <t>UTIB0001432</t>
  </si>
  <si>
    <t>Sahara Tyre Works</t>
  </si>
  <si>
    <t>Kachchh</t>
  </si>
  <si>
    <t>https://goo.gl/maps/AGZCGQR7EBnEMETP9</t>
  </si>
  <si>
    <t>'9508744690@YBL</t>
  </si>
  <si>
    <t>JKWZ0059</t>
  </si>
  <si>
    <t>Shalu Tyre Works</t>
  </si>
  <si>
    <t>Samakhiali</t>
  </si>
  <si>
    <t>Damoder</t>
  </si>
  <si>
    <t>https://goo.gl/maps/josCLKeYRwjrixdB9</t>
  </si>
  <si>
    <t>Shekh Nizam Karim Tyre Works</t>
  </si>
  <si>
    <t>Ghandidham</t>
  </si>
  <si>
    <t>Shekh Nizam</t>
  </si>
  <si>
    <t>https://goo.gl/maps/4YUvE7TJHgfKsSb58</t>
  </si>
  <si>
    <t>Nijam Karim Sheikh</t>
  </si>
  <si>
    <t>'3534521016</t>
  </si>
  <si>
    <t>CBIN0280590</t>
  </si>
  <si>
    <t>Shanti Garage | Anwar Ali</t>
  </si>
  <si>
    <t>B.T Road Kolkata</t>
  </si>
  <si>
    <t>ISOCL</t>
  </si>
  <si>
    <t>Mehtab Alam</t>
  </si>
  <si>
    <t>https://maps.app.goo.gl/LZ6Pdbwcwrk2p7TPA</t>
  </si>
  <si>
    <t>DDGPA4320D</t>
  </si>
  <si>
    <t>'38338144416</t>
  </si>
  <si>
    <t>SBIN0001404</t>
  </si>
  <si>
    <t>Santosh Tyre Works</t>
  </si>
  <si>
    <t>Santosh Pattnaik</t>
  </si>
  <si>
    <t>https://goo.gl/maps/7ofs9oE7pnLNt1Cp9</t>
  </si>
  <si>
    <t>AVIPP7966K</t>
  </si>
  <si>
    <t>'919020075150450</t>
  </si>
  <si>
    <t>UTIB0000288</t>
  </si>
  <si>
    <t>Sonu Tyre Puncture (Avg &amp; Dhl)</t>
  </si>
  <si>
    <t>Ponda Goa</t>
  </si>
  <si>
    <t>Harpreet Singh</t>
  </si>
  <si>
    <t>Sonu Tyre Puncture C/O Harpreet Singh, Margao Bypass Road, Near Rajashthani Dhaba, Bethora, Ponda, Goa,</t>
  </si>
  <si>
    <t>North Goa</t>
  </si>
  <si>
    <t>https://goo.gl/maps/jtrCFyMih39MJmQA8</t>
  </si>
  <si>
    <t>Amit Shukla</t>
  </si>
  <si>
    <t>CJRPS4710B</t>
  </si>
  <si>
    <t>980323957653</t>
  </si>
  <si>
    <t>'50100422919171</t>
  </si>
  <si>
    <t>HDFC0000169</t>
  </si>
  <si>
    <t>Sonu Tyre Puncture</t>
  </si>
  <si>
    <t>South Goa</t>
  </si>
  <si>
    <t>https://goo.gl/maps/n8HR86ak9ymXEYSh9</t>
  </si>
  <si>
    <t>Mohin Tyre And Grease Work</t>
  </si>
  <si>
    <t>Mohin Ahmad</t>
  </si>
  <si>
    <t>https://goo.gl/maps/EjFJ5Lu75LTPeLMZ7</t>
  </si>
  <si>
    <t>ERLPA3690A</t>
  </si>
  <si>
    <t>'16182191028344</t>
  </si>
  <si>
    <t>PUNB0161810</t>
  </si>
  <si>
    <t>Rajdhani Tyres Service</t>
  </si>
  <si>
    <t>Md Naushad (Sa</t>
  </si>
  <si>
    <t>7793963358/9182249547</t>
  </si>
  <si>
    <t>https://goo.gl/maps/1imNjjw2zaumCGCK6</t>
  </si>
  <si>
    <t>Samima Khatoon</t>
  </si>
  <si>
    <t>'32890100005602</t>
  </si>
  <si>
    <t>BARBOATTAPU</t>
  </si>
  <si>
    <t>Tunga Tyre Retreaders</t>
  </si>
  <si>
    <t>Angul Karadagadia</t>
  </si>
  <si>
    <t>Dharmedra Tunga</t>
  </si>
  <si>
    <t>https://goo.gl/maps/AMPCi1gpuddA4xJh6</t>
  </si>
  <si>
    <t>'05790500000143</t>
  </si>
  <si>
    <t>UCBA0000579</t>
  </si>
  <si>
    <t>LOI received on 24th Aug, 2023 / Bank account changed on 5 August , 2023</t>
  </si>
  <si>
    <t>Maharastra Tyre Works</t>
  </si>
  <si>
    <t>Chondhi Malegaon</t>
  </si>
  <si>
    <t>Irshad Ali</t>
  </si>
  <si>
    <t>https://goo.gl/maps/S61JDBjtoG5fw7BQ9</t>
  </si>
  <si>
    <t>DYGPM8952J</t>
  </si>
  <si>
    <t>880379791910</t>
  </si>
  <si>
    <t>Salauddin Ansari</t>
  </si>
  <si>
    <t>'40900946988</t>
  </si>
  <si>
    <t>SBIN0002957</t>
  </si>
  <si>
    <t>Shop Name Changed on 3rd Jan'24</t>
  </si>
  <si>
    <t>Safina Tyre Shop</t>
  </si>
  <si>
    <t>Sonegaon</t>
  </si>
  <si>
    <t>Mohammad Rashid</t>
  </si>
  <si>
    <t>https://goo.gl/maps/ZJvFULvivXnJX7YGA</t>
  </si>
  <si>
    <t>BWAPR6482A</t>
  </si>
  <si>
    <t>'50100308755761</t>
  </si>
  <si>
    <t>HDFC0001810</t>
  </si>
  <si>
    <t>JKWZ0065</t>
  </si>
  <si>
    <t>Teyaga Tyre Works</t>
  </si>
  <si>
    <t>Borkhedi Toll Nagpur</t>
  </si>
  <si>
    <t>Mohammad Nasim</t>
  </si>
  <si>
    <t>6204997021 , 7995842051</t>
  </si>
  <si>
    <t>https://goo.gl/maps/9CF5yNQkA16fdeFT8</t>
  </si>
  <si>
    <t>BTGPN6578N</t>
  </si>
  <si>
    <t>'39137730772</t>
  </si>
  <si>
    <t>SBIN0002939</t>
  </si>
  <si>
    <t>JKEZ0042</t>
  </si>
  <si>
    <t>Oinam Sankar Bhubon Singh Tyre Work</t>
  </si>
  <si>
    <t>Umrangso Rd</t>
  </si>
  <si>
    <t>Oinam Sankarbhubon Singh</t>
  </si>
  <si>
    <t>North Cachar Hills</t>
  </si>
  <si>
    <t>https://maps.app.goo.gl/3SCfk7ZAb8xMTw4M8</t>
  </si>
  <si>
    <t>JKEZ0043</t>
  </si>
  <si>
    <t>Mukesh Enterprises</t>
  </si>
  <si>
    <t>Mukesh Dhakad</t>
  </si>
  <si>
    <t>Mukesh Enterprises Near Rajashthani Dhaba, Tatpi 01, GF-01, Indus Realty, Satlapur Road, Mandideep, Dist-Raisen, Madhya Pradesh</t>
  </si>
  <si>
    <t>https://goo.gl/maps/hszhKo9v8wKwUWAJA</t>
  </si>
  <si>
    <t>BBAPD9695Q</t>
  </si>
  <si>
    <t>'50200033103982</t>
  </si>
  <si>
    <t>HDFC0004019</t>
  </si>
  <si>
    <t>Jk Tyre Service Center</t>
  </si>
  <si>
    <t>Bamora Sagar</t>
  </si>
  <si>
    <t>Neelesh Ahirwar</t>
  </si>
  <si>
    <t>https://goo.gl/maps/QtXCncierhF8S4BK9</t>
  </si>
  <si>
    <t>Naveen Singh Guleriya</t>
  </si>
  <si>
    <t>BZLPA7628F</t>
  </si>
  <si>
    <t>'50100333206076</t>
  </si>
  <si>
    <t>HDFC0002400</t>
  </si>
  <si>
    <t>LOI received on 28-09-2023</t>
  </si>
  <si>
    <t>Adiba Super Tyre</t>
  </si>
  <si>
    <t>Haldia Kali</t>
  </si>
  <si>
    <t>Mohammad Azhar Uddin</t>
  </si>
  <si>
    <t>9031695934 / 9973225994</t>
  </si>
  <si>
    <t>Adiba Super Tyre C/O Mohammad Azaharudeen, Haldia Badlal Chowk,Deepa Ello, Kaisi Mor,Haldia, West Bengal</t>
  </si>
  <si>
    <t>https://goo.gl/maps/oN49DwRoDMktso7Q8</t>
  </si>
  <si>
    <t>Arpan</t>
  </si>
  <si>
    <t>AOKPU1379L</t>
  </si>
  <si>
    <t>'763684384630</t>
  </si>
  <si>
    <t>'50100718830631</t>
  </si>
  <si>
    <t>HDFC0005693</t>
  </si>
  <si>
    <t>JKEZ0046</t>
  </si>
  <si>
    <t>Delux-2 Tyre Shop</t>
  </si>
  <si>
    <t>https://goo.gl/maps/bnf7yQC9B6BbW52JA</t>
  </si>
  <si>
    <t>Siva Shankar Puncher Shop</t>
  </si>
  <si>
    <t>Sivakumar</t>
  </si>
  <si>
    <t>9789824019 / 6384593585</t>
  </si>
  <si>
    <t>Sivasankar Puncture Shop C/O Sivakumar, No. 1943,Bangalore highway,Opposite to (ST Johns School), Thiruvallur , Tamilnadu</t>
  </si>
  <si>
    <t>Thiruvallur</t>
  </si>
  <si>
    <t>https://goo.gl/maps/XHJMK4bTQmYjYrzm9</t>
  </si>
  <si>
    <t>'775404682</t>
  </si>
  <si>
    <t>IDIB000M100</t>
  </si>
  <si>
    <t>Baba Tyre Workshop &amp; Washing Greasing Point</t>
  </si>
  <si>
    <t>Singrauli Bandhaura</t>
  </si>
  <si>
    <t>Devendra Kumar</t>
  </si>
  <si>
    <t>Baba Tyre Workshop &amp; Washing Greasing Point C/O Devendra Kumar,Village-Bandhaura, Post-Kar Suwalal, Dist- Singrauli, Madhya Pradesh</t>
  </si>
  <si>
    <t>Singrauli</t>
  </si>
  <si>
    <t>https://goo.gl/maps/YWYzkuFAYyLan6CHA</t>
  </si>
  <si>
    <t>Rahul Kumar</t>
  </si>
  <si>
    <t>EBIPD9899F</t>
  </si>
  <si>
    <t>'34504083007</t>
  </si>
  <si>
    <t>SBIN0009256</t>
  </si>
  <si>
    <t>Ahmad Raza Tyre Shop</t>
  </si>
  <si>
    <t>Murgapat Keonjhar</t>
  </si>
  <si>
    <t>Md Reza</t>
  </si>
  <si>
    <t>7847004087/9122845046/7848877312</t>
  </si>
  <si>
    <t>Ahmad Raza Tyre Shop C/O Md Raza, NH-6,Near Jama Masjid, Vill-Chadheibhol, Post-Ghosada,Murgapat, Mayurbhanj, Odisha</t>
  </si>
  <si>
    <t>https://goo.gl/maps/KtYhAyC17tCHo4ZUA</t>
  </si>
  <si>
    <t>'921010046935835</t>
  </si>
  <si>
    <t>UTIB0002056</t>
  </si>
  <si>
    <t>Bihar Tyre Work Shop</t>
  </si>
  <si>
    <t>Singrauli Gahakhand</t>
  </si>
  <si>
    <t>Md Naushad</t>
  </si>
  <si>
    <t>https://goo.gl/maps/P9VuRRDeTGLMCKJx8</t>
  </si>
  <si>
    <t>Mo Naushad</t>
  </si>
  <si>
    <t>'543402010067303</t>
  </si>
  <si>
    <t>UBIN0554341</t>
  </si>
  <si>
    <t>12th June'23</t>
  </si>
  <si>
    <t>New Bihar Tyre</t>
  </si>
  <si>
    <t>Singrauli Jamgadhi</t>
  </si>
  <si>
    <t>Md Musaraff Ali/Nagni Khatun</t>
  </si>
  <si>
    <t>8815346302/7089164795</t>
  </si>
  <si>
    <t>https://goo.gl/maps/9h42vCWjNSdekzN87</t>
  </si>
  <si>
    <t>Md Musaraf Ali</t>
  </si>
  <si>
    <t>'110064573584</t>
  </si>
  <si>
    <t>CNRB0004571</t>
  </si>
  <si>
    <t>16-07-2023, Again Received on 20-12-2023</t>
  </si>
  <si>
    <t>12th July, 2023 name updated</t>
  </si>
  <si>
    <t>Naphis Tyre Work Shop</t>
  </si>
  <si>
    <t>Singrauli Amiliya Ghat</t>
  </si>
  <si>
    <t>https://goo.gl/maps/ESmuqNHeLnkQyXT66</t>
  </si>
  <si>
    <t>JKWZ0071</t>
  </si>
  <si>
    <t>Ashik Tyre Service</t>
  </si>
  <si>
    <t>closed</t>
  </si>
  <si>
    <t>Md Ashik</t>
  </si>
  <si>
    <t>https://goo.gl/maps/iACf75LjzXqM6kW89</t>
  </si>
  <si>
    <t>ASking 35k monthly otherwise he will not work at all</t>
  </si>
  <si>
    <t>EOSPA4470Q</t>
  </si>
  <si>
    <t>'20154096130</t>
  </si>
  <si>
    <t>FIN00001001</t>
  </si>
  <si>
    <t>Khan Tyres Service</t>
  </si>
  <si>
    <t>Madhanganj Kishangarh</t>
  </si>
  <si>
    <t>9929405860 / 9079465379</t>
  </si>
  <si>
    <t>Khan Tyres Service C/O Anwar Ali,Vill-Kishangarh,Dhani Road, Near Jain Transport, Makrana Chouraha, Gandhi Nagar, Kishangarh, Rajashthan</t>
  </si>
  <si>
    <t>https://goo.gl/maps/imenkmjMF1d68TUX9</t>
  </si>
  <si>
    <t>Ahsaan Khan</t>
  </si>
  <si>
    <t>'40535618975</t>
  </si>
  <si>
    <t>SBIN0031746</t>
  </si>
  <si>
    <t>LOI signed again on 28 july 2023</t>
  </si>
  <si>
    <t>JKNZ0033</t>
  </si>
  <si>
    <t>Pal Tyres Puncture Service</t>
  </si>
  <si>
    <t xml:space="preserve">Yes </t>
  </si>
  <si>
    <t>Subhash Chand</t>
  </si>
  <si>
    <t>Pal Tyres Puncture Service C/O Subhash Chand, Aurangabad Urf Gandewara, Jalalabad-Gango Road, Shamli, Uttar Pradesh</t>
  </si>
  <si>
    <t>https://goo.gl/maps/3dd3DiUEd98RsU6X9</t>
  </si>
  <si>
    <t>AZLPC0700N</t>
  </si>
  <si>
    <t>'31395699880</t>
  </si>
  <si>
    <t>SBIN0015514</t>
  </si>
  <si>
    <t>JKNZ0034</t>
  </si>
  <si>
    <t>Pawana Tyre Puncture</t>
  </si>
  <si>
    <t>Sorabh Singh</t>
  </si>
  <si>
    <t>https://goo.gl/maps/LfNsw3TxmTRe4eqU6</t>
  </si>
  <si>
    <t>Baroda Rajasthan Kshetriya Gramin Bank</t>
  </si>
  <si>
    <t>'40340100008764</t>
  </si>
  <si>
    <t>BARB0BRGBXX</t>
  </si>
  <si>
    <t>M.S. Tyre Service Centre</t>
  </si>
  <si>
    <t>14 Mile GS Road</t>
  </si>
  <si>
    <t>Md Raja Ali Ansari</t>
  </si>
  <si>
    <t>Ri Bhoi</t>
  </si>
  <si>
    <t>https://goo.gl/maps/9B49aJM18kamxRbo6</t>
  </si>
  <si>
    <t>DNWPA9315N</t>
  </si>
  <si>
    <t>'921010022300332</t>
  </si>
  <si>
    <t>UTIB0004796</t>
  </si>
  <si>
    <t>JKNZ0035</t>
  </si>
  <si>
    <t>Jai Ma Joganiya</t>
  </si>
  <si>
    <t>https://goo.gl/maps/1M6afTQdy1kEF1g48</t>
  </si>
  <si>
    <t>'39510100000000</t>
  </si>
  <si>
    <t>BARB0GANBHI</t>
  </si>
  <si>
    <t>Sabnur Tyre</t>
  </si>
  <si>
    <t>Lakhawa</t>
  </si>
  <si>
    <t>Abdul Salam</t>
  </si>
  <si>
    <t>9660667200/ 6377402140</t>
  </si>
  <si>
    <t>https://goo.gl/maps/64KU7rGXaDBvYwsd8</t>
  </si>
  <si>
    <t>He will share soon</t>
  </si>
  <si>
    <t>'31928100000629</t>
  </si>
  <si>
    <t>BARBOMAKOTA</t>
  </si>
  <si>
    <t>Khamgaon Tembhurna</t>
  </si>
  <si>
    <t>Mohammad Ali</t>
  </si>
  <si>
    <t>Bihar Tyre C/O Mohd Ali, Vill-Khamgaon, Akola Road, Swagat Indian Oil Petrol Pump, Temburna Phata, Buldana, Maharashtra</t>
  </si>
  <si>
    <t>https://goo.gl/maps/iyLHkbvxTrEApdsD8</t>
  </si>
  <si>
    <t>BADPA0048N</t>
  </si>
  <si>
    <t>'902424430112</t>
  </si>
  <si>
    <t>Raunak Khatoon</t>
  </si>
  <si>
    <t>'74952310005587</t>
  </si>
  <si>
    <t>CNRB0017495</t>
  </si>
  <si>
    <t>Sohel Bihar Tyre Service</t>
  </si>
  <si>
    <t>Bishangarh Jaipur</t>
  </si>
  <si>
    <t>Md Sonu</t>
  </si>
  <si>
    <t>7424852981 / 7727852982</t>
  </si>
  <si>
    <t>Sohel Bihar Tyre Service C/O Md Sonu, Village Bishangarh, NH-48, Rajlaxmi Hotel, Post Akhepura Tehsil Amer Dist-Jaipur Rajasthan</t>
  </si>
  <si>
    <t>Jalor</t>
  </si>
  <si>
    <t>https://goo.gl/maps/ZgJxfgDtL7WbxAaf7</t>
  </si>
  <si>
    <t>JHIPS1550K</t>
  </si>
  <si>
    <t>'889627911973</t>
  </si>
  <si>
    <t>'5296988448</t>
  </si>
  <si>
    <t>CBIN0282590</t>
  </si>
  <si>
    <t>Md. Adil Amir Tyres Shop</t>
  </si>
  <si>
    <t>EFC Cuttack</t>
  </si>
  <si>
    <t>Md Firoz Alam</t>
  </si>
  <si>
    <t>9572060904 / 9955406598</t>
  </si>
  <si>
    <t>Md. Adil Amir Tyres Shop C/O Firoz Alam, Vill- Tangi, Post-Tangi, Tehsil-Tangi, Dist-Cuttack, Odisha Near HP Petrol Pump</t>
  </si>
  <si>
    <t>https://goo.gl/maps/ykve5JJFyDcWdtxW9</t>
  </si>
  <si>
    <t>ESKPA7177Q</t>
  </si>
  <si>
    <t>'36158425406</t>
  </si>
  <si>
    <t>SBIN0004888</t>
  </si>
  <si>
    <t>JKWZ0073</t>
  </si>
  <si>
    <t>New Maharashtra Tyre</t>
  </si>
  <si>
    <t>Pune Dehu Road Nigdi</t>
  </si>
  <si>
    <t>NO sign on rate page of LOI letter</t>
  </si>
  <si>
    <t>Avid Shekh</t>
  </si>
  <si>
    <t>https://maps.app.goo.gl/gAth1DxikD9s9tk5A</t>
  </si>
  <si>
    <t>Nazir Tyre Shop</t>
  </si>
  <si>
    <t>Mr Ahmed Ali</t>
  </si>
  <si>
    <t>Nazir Tyre Shop, Vijay Bhai Fuel Point, Near Adani Logistics Park, Opposite to Jhankar College, Babra Bakipur, Patli, Gurgaon,Haryana</t>
  </si>
  <si>
    <t>https://goo.gl/maps/EoZVN2X5TcuUpGv66</t>
  </si>
  <si>
    <t>At Petrol Pump</t>
  </si>
  <si>
    <t>AISPA5079R</t>
  </si>
  <si>
    <t>'30083229598</t>
  </si>
  <si>
    <t>SBIN0021274</t>
  </si>
  <si>
    <t>JKWZ0074</t>
  </si>
  <si>
    <t>Nagpur Kondhali</t>
  </si>
  <si>
    <t>Rizwan Alauddin Ansari</t>
  </si>
  <si>
    <t>https://goo.gl/maps/TEXHqE2NTJsj3EwF9</t>
  </si>
  <si>
    <t>Icici Bank</t>
  </si>
  <si>
    <t>'202701502280</t>
  </si>
  <si>
    <t>ICIC0002027</t>
  </si>
  <si>
    <t>Tegyee Bihar Tyre Service</t>
  </si>
  <si>
    <t>Naviyani</t>
  </si>
  <si>
    <t>Supreme, Samrx</t>
  </si>
  <si>
    <t>Md Mustakim Alam</t>
  </si>
  <si>
    <t>Tegyee Bihar Tyre Service C/O Md Mustakim Alam, Ramdeo Choudhary Hotel Vill-Naviyani,Post-Dasada Near Maruti Suzuki, Dist-Surendra Nagar, Gujarat</t>
  </si>
  <si>
    <t>Surendra Nagar</t>
  </si>
  <si>
    <t>https://goo.gl/maps/7KCfC4PP1qumN3is8</t>
  </si>
  <si>
    <t>Dinesh Sharma</t>
  </si>
  <si>
    <t>'33800393122</t>
  </si>
  <si>
    <t>SBIN0002932</t>
  </si>
  <si>
    <t>JKEZ0049</t>
  </si>
  <si>
    <t>Irfan Tyre Workshop</t>
  </si>
  <si>
    <t>Jindal Jajpur</t>
  </si>
  <si>
    <t>Mohammad Njir Irfan</t>
  </si>
  <si>
    <t>https://goo.gl/maps/SY65DkoYpzTmUjtV6</t>
  </si>
  <si>
    <t>'31579929760</t>
  </si>
  <si>
    <t>SBIN0008529</t>
  </si>
  <si>
    <t>Khan Tyre Puncture</t>
  </si>
  <si>
    <t>Md Hanif</t>
  </si>
  <si>
    <t>Karman</t>
  </si>
  <si>
    <t>https://www.google.com/maps/place/27%C2%B051'17.3%22N+77%C2%B024'13.5%22E/@27.854803,77.4011668,17z/data=!3m1!4b1!4m4!3m3!8m2!3d27.8547983!4d77.4037417?entry=ttu</t>
  </si>
  <si>
    <t>Rate Sign on 16th Aug'23</t>
  </si>
  <si>
    <t>Khan Tyre Puncture Works</t>
  </si>
  <si>
    <t>Kosi Mathura</t>
  </si>
  <si>
    <t>Mr Sajid</t>
  </si>
  <si>
    <t>7037037527/8791906396</t>
  </si>
  <si>
    <t>https://www.google.com/maps?q=27.8590676,77.4004633&amp;z=17&amp;hl=en</t>
  </si>
  <si>
    <t>IOPPS6113P</t>
  </si>
  <si>
    <t>258355143492</t>
  </si>
  <si>
    <t>'0270000100201968</t>
  </si>
  <si>
    <t>PUNB0027000</t>
  </si>
  <si>
    <t>PHONE PAY</t>
  </si>
  <si>
    <t>JKNZ0041</t>
  </si>
  <si>
    <t>Agra/Gwa Bypass</t>
  </si>
  <si>
    <t>Mahesh Sharma</t>
  </si>
  <si>
    <t>https://www.google.com/maps/place/27%C2%B028'20.0%22N+77%C2%B039'35.0%22E/@27.4722347,77.6571551,17z/data=!3m1!4b1!4m4!3m3!8m2!3d27.47223!4d77.65973?entry=ttu</t>
  </si>
  <si>
    <t>JKEZ0050</t>
  </si>
  <si>
    <t>Dholpur</t>
  </si>
  <si>
    <t>Amar Singh</t>
  </si>
  <si>
    <t>Usara</t>
  </si>
  <si>
    <t>https://www.google.com/maps/place/27%C2%B002'29.5%22N+77%C2%B058'30.9%22E/@27.0415378,77.9726651,17z/data=!3m1!4b1!4m4!3m3!8m2!3d27.041533!4d77.97524?entry=ttu</t>
  </si>
  <si>
    <t>JKEZ0051</t>
  </si>
  <si>
    <t>Kotra Datia, Boran Kalan</t>
  </si>
  <si>
    <t>Virendra Rawat</t>
  </si>
  <si>
    <t>Dhaulpur</t>
  </si>
  <si>
    <t>https://www.google.com/maps/place/26%C2%B039'58.5%22N+77%C2%B053'59.5%22E/@26.6662508,77.8972951,17z/data=!3m1!4b1!4m4!3m3!8m2!3d26.666246!4d77.89987?entry=ttu</t>
  </si>
  <si>
    <t>JKEZ0052</t>
  </si>
  <si>
    <t>100 Mtr After Chitaura Toll Tax</t>
  </si>
  <si>
    <t>Guliyapura</t>
  </si>
  <si>
    <t>https://www.google.com/maps/place/25%C2%B048'16.1%22N+78%C2%B023'15.7%22E/@25.8044848,78.3851151,17z/data=!3m1!4b1!4m4!3m3!8m2!3d25.80448!4d78.38769?entry=ttu</t>
  </si>
  <si>
    <t>Shree Jaganath Tyre Works</t>
  </si>
  <si>
    <t>Tutu Behera</t>
  </si>
  <si>
    <t>7300329172/8327732035</t>
  </si>
  <si>
    <t>Shree Jagannath Tyre Works(Lila Motors) C/O Tutu Behera, Jindal Road, Santarapur, Angul, Odisha</t>
  </si>
  <si>
    <t>https://goo.gl/maps/aEDB9kGu9FKSTfsD8</t>
  </si>
  <si>
    <t>CGYPB5442F</t>
  </si>
  <si>
    <t>'399801997115</t>
  </si>
  <si>
    <t>'660616510000138</t>
  </si>
  <si>
    <t>BKID0006606</t>
  </si>
  <si>
    <t>LOI Signed again on 25th july, 2023</t>
  </si>
  <si>
    <t>JKWZ0076</t>
  </si>
  <si>
    <t>KGN Tyre Works</t>
  </si>
  <si>
    <t>AWSPM9302K</t>
  </si>
  <si>
    <t>755619113803</t>
  </si>
  <si>
    <t>Khwaja Garib Navaj Tyre Works</t>
  </si>
  <si>
    <t>Chandrapur</t>
  </si>
  <si>
    <t>Md Sajad</t>
  </si>
  <si>
    <t>https://goo.gl/maps/s8pUUAuEor2QFrCx5</t>
  </si>
  <si>
    <t>ODCPS6660D</t>
  </si>
  <si>
    <t>'5231295085</t>
  </si>
  <si>
    <t>JKWZ0078</t>
  </si>
  <si>
    <t>Kooratical Nirmal Bypass</t>
  </si>
  <si>
    <t>Md.Shakeel</t>
  </si>
  <si>
    <t>Sawardhota</t>
  </si>
  <si>
    <t>https://www.google.com/maps/place/21%C2%B006'34.3%22N+78%C2%B056'37.0%22E/@21.109521,78.9410351,17z/data=!3m1!4b1!4m4!3m3!8m2!3d21.109516!4d78.94361?entry=ttu</t>
  </si>
  <si>
    <t>Chaurasiya Tyre Service</t>
  </si>
  <si>
    <t>Vikash Chaurasiya</t>
  </si>
  <si>
    <t>8896456447 / 8879887491</t>
  </si>
  <si>
    <t>Chaurasiya Tyre Service C/O Vikash Chaurasiya, Tungarfata, Vasai East, Vasai, Near Rudra Shelter Hotel, Palghar, Maharashtra</t>
  </si>
  <si>
    <t>https://maps.app.goo.gl/qehQK4zzov683Kv27</t>
  </si>
  <si>
    <t>BEHPC4053B</t>
  </si>
  <si>
    <t>Vikas Chaurasiya</t>
  </si>
  <si>
    <t>'33504502663</t>
  </si>
  <si>
    <t>SBIN0010176</t>
  </si>
  <si>
    <t>LOI received on 24th Aug,2023</t>
  </si>
  <si>
    <t>Jai Shree Ram Tyre Workshop</t>
  </si>
  <si>
    <t>Kamlesh Dehariya</t>
  </si>
  <si>
    <t>https://goo.gl/maps/6LaVRiwAKNmDyS7B9</t>
  </si>
  <si>
    <t>FBVPD0030G</t>
  </si>
  <si>
    <t>218660248531</t>
  </si>
  <si>
    <t>'3695704254</t>
  </si>
  <si>
    <t>CBIN0284790</t>
  </si>
  <si>
    <t>JKWZ0081</t>
  </si>
  <si>
    <t>Kundal Narsinghpur</t>
  </si>
  <si>
    <t>Damoh</t>
  </si>
  <si>
    <t>https://goo.gl/maps/quvLebfKP1gXNwY19</t>
  </si>
  <si>
    <t>JKEZ0054</t>
  </si>
  <si>
    <t>Gulsan Bihar Tyre Works Shop</t>
  </si>
  <si>
    <t>Sotipura</t>
  </si>
  <si>
    <t>Md Gaysudeen</t>
  </si>
  <si>
    <t>https://goo.gl/maps/ykMbtweKC7oDMaEWA</t>
  </si>
  <si>
    <t>Nisar Tyre Service</t>
  </si>
  <si>
    <t>Chinchavan</t>
  </si>
  <si>
    <t>Bibi Yasmin Mohammad Nisar Shaikh</t>
  </si>
  <si>
    <t>7039193072 / 99674 06589</t>
  </si>
  <si>
    <t>Nisar Tyre Service, Nearby JWC Shirdon, Pada, Village-Chinchavan, Taluka-Panvel, Dist- Raigad, Maharashtra</t>
  </si>
  <si>
    <t>https://goo.gl/maps/HqptqZ3uTbnQVefQ9</t>
  </si>
  <si>
    <t>Ankit</t>
  </si>
  <si>
    <t>'22940110034910</t>
  </si>
  <si>
    <t>UCBA0002294</t>
  </si>
  <si>
    <t>Kgp. Hindustan Repairing Shop</t>
  </si>
  <si>
    <t>Medinipur Shalkuti</t>
  </si>
  <si>
    <t>Md Jashim</t>
  </si>
  <si>
    <t>West Medinipur</t>
  </si>
  <si>
    <t>https://goo.gl/maps/MmN8YG8F8QU36EX99</t>
  </si>
  <si>
    <t>he will share soon</t>
  </si>
  <si>
    <t>'95092000000000</t>
  </si>
  <si>
    <t>CNRB0019509</t>
  </si>
  <si>
    <t>Nagma Tyre Shop</t>
  </si>
  <si>
    <t>Requires Cash Payment</t>
  </si>
  <si>
    <t>Mohammad Adil Alam</t>
  </si>
  <si>
    <t>6200824112 / 7643071016 / 7482853364</t>
  </si>
  <si>
    <t>Nagma Tyre Shop C/O Mohd Adil Alam, NH-33 ,Vill-Srigutu, Post-Tipla, Tehsil-Palashbani, Dist- Jamshedpur, Jharkhand</t>
  </si>
  <si>
    <t>Purbi Singhbhum</t>
  </si>
  <si>
    <t>https://goo.gl/maps/GytRAP3HsauHAVtQ6</t>
  </si>
  <si>
    <t>'576118210003341</t>
  </si>
  <si>
    <t>BKID0005761</t>
  </si>
  <si>
    <t>JKSZ0018</t>
  </si>
  <si>
    <t>Nijam Tyre</t>
  </si>
  <si>
    <t>He had done theft</t>
  </si>
  <si>
    <t>Nijam Salauddin Ansari</t>
  </si>
  <si>
    <t>9766807024 / 8459432028</t>
  </si>
  <si>
    <t>https://www.google.com/maps?q=21.1148973,78.954233&amp;z=17&amp;hl=en</t>
  </si>
  <si>
    <t>CBQPA2683G</t>
  </si>
  <si>
    <t>520285541144</t>
  </si>
  <si>
    <t>JKNZ0042</t>
  </si>
  <si>
    <t>https://goo.gl/maps/DcmAC6Y6AiaHfzaY7</t>
  </si>
  <si>
    <t>JKWZ0083</t>
  </si>
  <si>
    <t>Govind Tyre</t>
  </si>
  <si>
    <t>Kadodara</t>
  </si>
  <si>
    <t>https://www.google.com/maps/place/21%C2%B010'41.9%22N+72%C2%B058'02.6%22E/@21.1783214,72.9648117,17z/data=!3m1!4b1!4m4!3m3!8m2!3d21.1783164!4d72.9673866?entry=ttu</t>
  </si>
  <si>
    <t>JKSZ0019</t>
  </si>
  <si>
    <t>NSJ Tyre Care</t>
  </si>
  <si>
    <t>Thangarasu.V</t>
  </si>
  <si>
    <t>https://maps.app.goo.gl/SmcpRbxLUDsGzLaeA</t>
  </si>
  <si>
    <t>JKSZ0020</t>
  </si>
  <si>
    <t>Karnataka Tyre Care Center</t>
  </si>
  <si>
    <t>Kadher Basha</t>
  </si>
  <si>
    <t>https://goo.gl/maps/qnZsBsdYjidd1RwD9</t>
  </si>
  <si>
    <t>A(TWC)</t>
  </si>
  <si>
    <t>JKWZ0084</t>
  </si>
  <si>
    <t>Bihar Tyre Shop</t>
  </si>
  <si>
    <t>Md Aamin</t>
  </si>
  <si>
    <t>https://goo.gl/maps/djJeuF9LwLUGeebb8</t>
  </si>
  <si>
    <t>JKWZ0085</t>
  </si>
  <si>
    <t>Md Aurangzeb</t>
  </si>
  <si>
    <t>JKEZ0057</t>
  </si>
  <si>
    <t>India Tyre Fitter Shop</t>
  </si>
  <si>
    <t>Tabara Khan</t>
  </si>
  <si>
    <t>Chhasttisgarh</t>
  </si>
  <si>
    <t>BLZPH4014A</t>
  </si>
  <si>
    <t>Mohmmad Tabarak Husain</t>
  </si>
  <si>
    <t>'46348100000000</t>
  </si>
  <si>
    <t>BARBOBRAHAM</t>
  </si>
  <si>
    <t>JKEZ0058</t>
  </si>
  <si>
    <t>Jamal Tyre Work</t>
  </si>
  <si>
    <t>Jamal Khan</t>
  </si>
  <si>
    <t>https://goo.gl/maps/3eFF4tEowW1brXJm9</t>
  </si>
  <si>
    <t>JKEZ0059</t>
  </si>
  <si>
    <t>Dada Tyre Service</t>
  </si>
  <si>
    <t>Kh.Gulfam Alam</t>
  </si>
  <si>
    <t>https://goo.gl/maps/d3jTMm23e4Upvhsj8</t>
  </si>
  <si>
    <t>Rahul Singh</t>
  </si>
  <si>
    <t>Alampur Argori Howarh</t>
  </si>
  <si>
    <t>Md. Mansoor</t>
  </si>
  <si>
    <t>https://maps.app.goo.gl/xRDtmQvk6rrft5XZ8</t>
  </si>
  <si>
    <t>JKWZ0086</t>
  </si>
  <si>
    <t>Ahemedabad</t>
  </si>
  <si>
    <t>Md Irfarn</t>
  </si>
  <si>
    <t>Jetalpur</t>
  </si>
  <si>
    <t>https://maps.app.goo.gl/eZzKK4rsqgdWQb3d9</t>
  </si>
  <si>
    <t>JKSZ0021</t>
  </si>
  <si>
    <t>Madeshwara Puncture Shop</t>
  </si>
  <si>
    <t>Madeshwara</t>
  </si>
  <si>
    <t>S.Medihalli</t>
  </si>
  <si>
    <t>S. Medihalli</t>
  </si>
  <si>
    <t>https://maps.app.goo.gl/KR3jPF8T8aFqC2LC6</t>
  </si>
  <si>
    <t>B. Sankaran</t>
  </si>
  <si>
    <t>JKSZ0022</t>
  </si>
  <si>
    <t>Md Ifran Puncture Shop</t>
  </si>
  <si>
    <t>Hale Nizagal Tumkur</t>
  </si>
  <si>
    <t>Karanataka</t>
  </si>
  <si>
    <t>Bangalore Rural</t>
  </si>
  <si>
    <t>https://maps.app.goo.gl/LXDy4CNnfUHmcU3r7</t>
  </si>
  <si>
    <t>Interested but wants someone's visit</t>
  </si>
  <si>
    <t>JKNZ0043</t>
  </si>
  <si>
    <t>Malhotra Tyre House</t>
  </si>
  <si>
    <t>Malhotra Tyre House C/O Sumit, Sahnewal Road, Near Goyal Hospital, Dehlon,Punjab</t>
  </si>
  <si>
    <t>Ludhiana</t>
  </si>
  <si>
    <t>https://goo.gl/maps/TiWSGMnyXfiybFeM7</t>
  </si>
  <si>
    <t>'41393882760</t>
  </si>
  <si>
    <t>SBIN0013673</t>
  </si>
  <si>
    <t>Current</t>
  </si>
  <si>
    <t>Tegiya Tyre Works</t>
  </si>
  <si>
    <t>Dhaneli Raipur</t>
  </si>
  <si>
    <t>SNR</t>
  </si>
  <si>
    <t>Jainuddin</t>
  </si>
  <si>
    <t>Tegiya Tyre Works C/O Jainuddin, Vill-Dhaneli, Post-Phaphadih, Thana- Dharshiva, Vidhan Sabha Road, Dist-Raipur, Chhattisgarh</t>
  </si>
  <si>
    <t>https://goo.gl/maps/6bxXcawL2i4zBQ4t8</t>
  </si>
  <si>
    <t>OWGPS9483B</t>
  </si>
  <si>
    <t>839019983691</t>
  </si>
  <si>
    <t>Mo. Jainuddin</t>
  </si>
  <si>
    <t>'50298627608</t>
  </si>
  <si>
    <t>IDIB000D603</t>
  </si>
  <si>
    <t>Sent to Sabir</t>
  </si>
  <si>
    <t>K.A. Tyre Service</t>
  </si>
  <si>
    <t>16 Kilo</t>
  </si>
  <si>
    <t>Md. Sabir Ansari</t>
  </si>
  <si>
    <t>https://goo.gl/maps/MRzGFo3i6NJY7Ecg7</t>
  </si>
  <si>
    <t>AOJPA1738A</t>
  </si>
  <si>
    <t>Mr. Aslam Ansari</t>
  </si>
  <si>
    <t>'35135668181</t>
  </si>
  <si>
    <t>SBIN0016506</t>
  </si>
  <si>
    <t>Sent to Pinaki</t>
  </si>
  <si>
    <t>Noor Tyre &amp; Tread</t>
  </si>
  <si>
    <t>Bakarshal Pt</t>
  </si>
  <si>
    <t>Ibrahim Tapadar</t>
  </si>
  <si>
    <t>6900810880 / 9435240580</t>
  </si>
  <si>
    <t>Noor Tyre &amp; Tread C/O Mohammad Abdun Noor Tapadar, Bakarshal, Manikpur, Bakarshal Pt I, Karimganj, Assam</t>
  </si>
  <si>
    <t>https://maps.app.goo.gl/NA91BjWqCPWkJEfn6</t>
  </si>
  <si>
    <t>BUUPT0043D</t>
  </si>
  <si>
    <t>276118421001</t>
  </si>
  <si>
    <t>'39520040045</t>
  </si>
  <si>
    <t>SBIN0000109</t>
  </si>
  <si>
    <t>K.G.N. Tyre Service</t>
  </si>
  <si>
    <t>Varsana Gandhidham</t>
  </si>
  <si>
    <t>Md. Tamanne</t>
  </si>
  <si>
    <t>9265372615 / 7226936191</t>
  </si>
  <si>
    <t>K.G.N. Tyre Service C/O Tamanne, Village-Varsana,NH-8A Near Ashapura Hotel, Dist-Kutch, Gujarat</t>
  </si>
  <si>
    <t>https://goo.gl/maps/iwCpNJkCo5XQsuTA7</t>
  </si>
  <si>
    <t>Mr. Md Tamanne</t>
  </si>
  <si>
    <t>Fino Bank</t>
  </si>
  <si>
    <t>'20148191063</t>
  </si>
  <si>
    <t>FINO0009002</t>
  </si>
  <si>
    <t>Saving Account</t>
  </si>
  <si>
    <t>Mukhtar Tyre Repairing Shop</t>
  </si>
  <si>
    <t>Suliyari Mines</t>
  </si>
  <si>
    <t>Mukhtar Ali</t>
  </si>
  <si>
    <t>Sidhi</t>
  </si>
  <si>
    <t>https://goo.gl/maps/mw4ZaimEmvFUL3ky5</t>
  </si>
  <si>
    <t>'723302120010972</t>
  </si>
  <si>
    <t>UBIN0572331</t>
  </si>
  <si>
    <t>Tara Chand Tyre Fitter</t>
  </si>
  <si>
    <t>Movable Shop</t>
  </si>
  <si>
    <t>Ritco, AMC, Swift</t>
  </si>
  <si>
    <t>Tarachand</t>
  </si>
  <si>
    <t>https://goo.gl/maps/GSCPbYLhWL9HEmLA7</t>
  </si>
  <si>
    <t>AVLPT5558N</t>
  </si>
  <si>
    <t>200948270971</t>
  </si>
  <si>
    <t>'3324767243</t>
  </si>
  <si>
    <t>CBIN0284535</t>
  </si>
  <si>
    <t>JKSZ0023</t>
  </si>
  <si>
    <t>Kavali</t>
  </si>
  <si>
    <t>Mo Taslim</t>
  </si>
  <si>
    <t>7667678461/8688776916</t>
  </si>
  <si>
    <t>https://goo.gl/maps/YTZWwngn5adz1fU5A</t>
  </si>
  <si>
    <t>'7910272136</t>
  </si>
  <si>
    <t>JKSZ0024</t>
  </si>
  <si>
    <t>NH-16 Chevur</t>
  </si>
  <si>
    <t>Md Jall</t>
  </si>
  <si>
    <t>8409190399/6301152769</t>
  </si>
  <si>
    <t>https://goo.gl/maps/ocmJ4yKAdgWPWV9k6</t>
  </si>
  <si>
    <t>'46611000000000</t>
  </si>
  <si>
    <t>BKID0004661</t>
  </si>
  <si>
    <t>K.G.N Tyre Work</t>
  </si>
  <si>
    <t>Mohammad Shamsad</t>
  </si>
  <si>
    <t>6301346606 // 7095767755</t>
  </si>
  <si>
    <t>Mahbub Nagar</t>
  </si>
  <si>
    <t>https://goo.gl/maps/fvPKAbXGwgMk3wGz9</t>
  </si>
  <si>
    <t>'33605623425</t>
  </si>
  <si>
    <t>SBIN0004695</t>
  </si>
  <si>
    <t>JKSZ0026</t>
  </si>
  <si>
    <t>Sufaid Alam Tyre Puncture Shop</t>
  </si>
  <si>
    <t>Javed Alam</t>
  </si>
  <si>
    <t>Sri Sathya Sai</t>
  </si>
  <si>
    <t>https://goo.gl/maps/3FU3ccXCGZGFQZKLA</t>
  </si>
  <si>
    <t>BRKPA9944B</t>
  </si>
  <si>
    <t>'714848325</t>
  </si>
  <si>
    <t>KKBK0007901</t>
  </si>
  <si>
    <t>M.S.V Lorry Mechanic &amp; Puncher Shop</t>
  </si>
  <si>
    <t>Ananthapuramu</t>
  </si>
  <si>
    <t>Metikala Nagaraju</t>
  </si>
  <si>
    <t>9985270267 / 8247289912</t>
  </si>
  <si>
    <t>AHTPN4603L</t>
  </si>
  <si>
    <t>'11449361217</t>
  </si>
  <si>
    <t>SBIN0000976</t>
  </si>
  <si>
    <t>JKEZ0064</t>
  </si>
  <si>
    <t>Ayan Amna Tyre Repairing Shop</t>
  </si>
  <si>
    <t>Medinipur Karakpur</t>
  </si>
  <si>
    <t>Md Naim Alam</t>
  </si>
  <si>
    <t>Paschimi Medinipur</t>
  </si>
  <si>
    <t>https://maps.app.goo.gl/r1Bq3ifJAR8p9VSRA</t>
  </si>
  <si>
    <t>Taj Tyres</t>
  </si>
  <si>
    <t>Mohammad Tauhid</t>
  </si>
  <si>
    <t>Taj Tyres C/O Mohd Tauhid, Vill-</t>
  </si>
  <si>
    <t>https://goo.gl/maps/AT9RQRhtabzn7A2S7</t>
  </si>
  <si>
    <t>Pralay Paul</t>
  </si>
  <si>
    <t>AQUPT9762E</t>
  </si>
  <si>
    <t>Md Tauhid</t>
  </si>
  <si>
    <t>'465810110007448</t>
  </si>
  <si>
    <t>Rabani Tyres</t>
  </si>
  <si>
    <t>Meramundali Brg Chhak</t>
  </si>
  <si>
    <t>SJCPL In hub</t>
  </si>
  <si>
    <t>Mohammad Rabbani</t>
  </si>
  <si>
    <t>Rabani Tyres C/O Mohd Rabbani, Village-BRG Chowk, Near TATA Safety Shri Jagannath Transport, Dist-Angul, Odisha</t>
  </si>
  <si>
    <t>https://goo.gl/maps/DWCcNukgYZheiCMw9</t>
  </si>
  <si>
    <t>FONPR0214D</t>
  </si>
  <si>
    <t>527999724170</t>
  </si>
  <si>
    <t>Khushbu Parveen</t>
  </si>
  <si>
    <t>'465818210015440</t>
  </si>
  <si>
    <t>Pawan Sharma</t>
  </si>
  <si>
    <t>Md Javed</t>
  </si>
  <si>
    <t>Hindustan Tyre Service C/O Md Javed, Tolwada, Bhilad, Near Kheteshwar Hotel, Bhilad Check Post, Dist- Valsad, Gujarat</t>
  </si>
  <si>
    <t>https://maps.app.goo.gl/qJJ9ZUPzTzjnzeJx7</t>
  </si>
  <si>
    <t>CRGPJ5626N</t>
  </si>
  <si>
    <t>'41736334034</t>
  </si>
  <si>
    <t>SBIN0004193</t>
  </si>
  <si>
    <t>https://www.google.com/maps/place/20%C2%B053'47.4%22N+73%C2%B002'37.7%22E/@21.005525,73.0385445,9.03z/data=!4m4!3m3!8m2!3d20.8964967!4d73.0438033?hl=en&amp;entry=ttu&amp;g_ep=EgoyMDI1MDMyNC4wIKXMDSoJLDEwMjExNDU1SAFQAw%3D%3D</t>
  </si>
  <si>
    <t>Md Shahrukh Tyre Service</t>
  </si>
  <si>
    <t>Jainamore Bokaro</t>
  </si>
  <si>
    <t>Md Shahrukh</t>
  </si>
  <si>
    <t>Md Shahrukh Tyre Service C/O Md Shahrukh, 4Line Chowk, Near Jharkhand Dhaba, Jainamore, Dist-Bokaro, Jharkhand</t>
  </si>
  <si>
    <t>https://goo.gl/maps/U3ETcQXTwa7S55Qz8</t>
  </si>
  <si>
    <t>BBBPA9242F</t>
  </si>
  <si>
    <t>'849852738010</t>
  </si>
  <si>
    <t>'54280100005273</t>
  </si>
  <si>
    <t>BARB0JAINAM</t>
  </si>
  <si>
    <t>Bengal Golden Tyre</t>
  </si>
  <si>
    <t>Sitarampur</t>
  </si>
  <si>
    <t>Md Kalim Ali</t>
  </si>
  <si>
    <t>Bengal Golden Tyre C/O Kalim Ali, Vill-Sitarampur, Jagyeshwarpur Thana- Salguni,Dist-Paschim Medinipur, West Bengal</t>
  </si>
  <si>
    <t>https://goo.gl/maps/3MF2xdNxejcB1GWJ8</t>
  </si>
  <si>
    <t>Sk Juwel</t>
  </si>
  <si>
    <t>BCNPA9103J</t>
  </si>
  <si>
    <t>'685244794066</t>
  </si>
  <si>
    <t>Mr Md Kalim Ali</t>
  </si>
  <si>
    <t>'0340010349260</t>
  </si>
  <si>
    <t>PUNB0034020</t>
  </si>
  <si>
    <t>Farhan Tyre Service</t>
  </si>
  <si>
    <t>Changsari</t>
  </si>
  <si>
    <t>Istak Ansari</t>
  </si>
  <si>
    <t>8761932413 / 7099779499</t>
  </si>
  <si>
    <t>Farhan Tyre Shop C/O Istak Ansari,Changsari, Laxminagar,Dist-Kamrup, Assam</t>
  </si>
  <si>
    <t>https://maps.app.goo.gl/6dy7SHjdidyWCrei7</t>
  </si>
  <si>
    <t>ARUPA8155H</t>
  </si>
  <si>
    <t>'31306044420</t>
  </si>
  <si>
    <t>SBIN0016944</t>
  </si>
  <si>
    <t>Surjeet Tyre Workshop</t>
  </si>
  <si>
    <t>8816035388 / 7419359411</t>
  </si>
  <si>
    <t>https://goo.gl/maps/7Pk2JGy6L79rL5ZK6</t>
  </si>
  <si>
    <t>NKFPS7866L</t>
  </si>
  <si>
    <t>745765140966</t>
  </si>
  <si>
    <t>Canera Bank</t>
  </si>
  <si>
    <t>'2048108013213</t>
  </si>
  <si>
    <t>CNRB0006393</t>
  </si>
  <si>
    <t>Tejpal Tyre Mistri</t>
  </si>
  <si>
    <t>Zast</t>
  </si>
  <si>
    <t>Tejpal</t>
  </si>
  <si>
    <t>https://goo.gl/maps/eJmRJ1rv2Agp3NZ49</t>
  </si>
  <si>
    <t>Ashish Singh</t>
  </si>
  <si>
    <t>C(Movable Van)</t>
  </si>
  <si>
    <t>BDMPT1974Q</t>
  </si>
  <si>
    <t>'3745198208</t>
  </si>
  <si>
    <t>Md Jamshed Tyre Repair Shop</t>
  </si>
  <si>
    <t>Chas Road Jainamore ( Bokaro )</t>
  </si>
  <si>
    <t>Inactive because of no Labour, Not able to attend vehicles</t>
  </si>
  <si>
    <t>Md Jamshed</t>
  </si>
  <si>
    <t>Md Jamshed Tyre Repair Shop C/O Md Jamshed,  4Line Chowk, Near Jharkhand Dhaba, Jainamore, Dist-Bokaro, Jharkhand</t>
  </si>
  <si>
    <t>https://goo.gl/maps/AfvAF9EsTnVdMstG9</t>
  </si>
  <si>
    <t>CARPJ0815K</t>
  </si>
  <si>
    <t>'36900100010044</t>
  </si>
  <si>
    <t>BARB0GOVDHA</t>
  </si>
  <si>
    <t>22-05-2023</t>
  </si>
  <si>
    <t>Sarvottam Tyre &amp; Pressure Grease Service</t>
  </si>
  <si>
    <t>Bharuch Vadodara</t>
  </si>
  <si>
    <t>Mohammad Meraj Alam</t>
  </si>
  <si>
    <t>Sarvottam Tyre &amp; Pressure Grease Service C/O Md. Meraj, Hotel Sarvottam, NH8, Vagousna Patya, Bharuch, Near Indian Oil Petrol Pump, Bharuch, Gujarat</t>
  </si>
  <si>
    <t>https://goo.gl/maps/QHUuHmx5ZsQiTu97A</t>
  </si>
  <si>
    <t>AZZPA5238J</t>
  </si>
  <si>
    <t>'55320100007162</t>
  </si>
  <si>
    <t>BARB0LINBHA</t>
  </si>
  <si>
    <t>24-06-2023</t>
  </si>
  <si>
    <t>Sri Ganga Tyre Works</t>
  </si>
  <si>
    <t>Akkireddypalem- NH-5</t>
  </si>
  <si>
    <t>Vasudev Tippana</t>
  </si>
  <si>
    <t>9704886796 / 9490986465</t>
  </si>
  <si>
    <t>https://goo.gl/maps/xjoi7Lh7uyJxQzD47</t>
  </si>
  <si>
    <t>Vijay Ramesh Gotekar</t>
  </si>
  <si>
    <t>BFTPT0149G</t>
  </si>
  <si>
    <t>'50200069552878</t>
  </si>
  <si>
    <t>HDFC0008653</t>
  </si>
  <si>
    <t>30-05-2023</t>
  </si>
  <si>
    <t>JKNZ0049</t>
  </si>
  <si>
    <t>Nisar Tyre Repair</t>
  </si>
  <si>
    <t>Bagru, Rj</t>
  </si>
  <si>
    <t>9116498491, 9256800000</t>
  </si>
  <si>
    <t>https://goo.gl/maps/ScPGTd1oUko7XLnE7</t>
  </si>
  <si>
    <t>Durgesh Goswami</t>
  </si>
  <si>
    <t>Bharat Tyre Service</t>
  </si>
  <si>
    <t>Kishangarh, Rj</t>
  </si>
  <si>
    <t>Ashok Bhat</t>
  </si>
  <si>
    <t>8890316992, 9352030623</t>
  </si>
  <si>
    <t>https://goo.gl/maps/chDw69Jp57M5rP437</t>
  </si>
  <si>
    <t>EVXPB3769R</t>
  </si>
  <si>
    <t>'592747677470</t>
  </si>
  <si>
    <t>'264610100016752</t>
  </si>
  <si>
    <t>Siddiqui Tyre Service</t>
  </si>
  <si>
    <t>Kheri Toll Plaza, Rj</t>
  </si>
  <si>
    <t>Jahangir Ali</t>
  </si>
  <si>
    <t>9929447676, 9801879239</t>
  </si>
  <si>
    <t>Siddiqui Tyre Service C/O Jahangir Ali, Bhilwara-Ajmer Road, Near Kheri toll, Kheri, Bandanwara, Ajmer, Rajashthan</t>
  </si>
  <si>
    <t>https://maps.app.goo.gl/njpPpS3P6CUYy5LS7</t>
  </si>
  <si>
    <t>BDVPA6773R</t>
  </si>
  <si>
    <t>877943693404</t>
  </si>
  <si>
    <t>'468810110020232</t>
  </si>
  <si>
    <t>BKID0004688</t>
  </si>
  <si>
    <t>Jai Maa Joganiya Tyre Service</t>
  </si>
  <si>
    <t>Bhilwara, Rj</t>
  </si>
  <si>
    <t>Ramdeo Kir</t>
  </si>
  <si>
    <t>9664426649, 9680001915</t>
  </si>
  <si>
    <t>https://goo.gl/maps/HdrYhuQqUAADyscs9</t>
  </si>
  <si>
    <t>Prem Devi Keer</t>
  </si>
  <si>
    <t>'7684489309</t>
  </si>
  <si>
    <t>IDIB000B172</t>
  </si>
  <si>
    <t>A/C Changed on 24th Feb'25</t>
  </si>
  <si>
    <t>Maa Bharka Tyre Service</t>
  </si>
  <si>
    <t>Jamnalal / Ratan Lal Regar</t>
  </si>
  <si>
    <t>8000147510 / 9509563092</t>
  </si>
  <si>
    <t>https://goo.gl/maps/CSPcrZkTsMFYCkhS9</t>
  </si>
  <si>
    <t>BPNPL3301J</t>
  </si>
  <si>
    <t>Master Ratan Lal Regar</t>
  </si>
  <si>
    <t>State Bank of India</t>
  </si>
  <si>
    <t>'38293112844</t>
  </si>
  <si>
    <t>SBIN0031244</t>
  </si>
  <si>
    <t>Perfect Tyre Service</t>
  </si>
  <si>
    <t>Nimbahera, Rj</t>
  </si>
  <si>
    <t>Jakir Khan</t>
  </si>
  <si>
    <t>9784568991, 8302664361</t>
  </si>
  <si>
    <t>https://goo.gl/maps/iUCXNypv7VzSNcDx8</t>
  </si>
  <si>
    <t>CJWPK3778G</t>
  </si>
  <si>
    <t>496981235167</t>
  </si>
  <si>
    <t>Mr Mizan Khan</t>
  </si>
  <si>
    <t>'6613000100066342</t>
  </si>
  <si>
    <t>PUNB0661300</t>
  </si>
  <si>
    <t>JKWZ0092</t>
  </si>
  <si>
    <t>Neemuch By-Pass, M.P.</t>
  </si>
  <si>
    <t>Neemuch</t>
  </si>
  <si>
    <t>https://goo.gl/maps/ZPpwAY5uVV3sZs9k9</t>
  </si>
  <si>
    <t>JKWZ0093</t>
  </si>
  <si>
    <t>Ji Bab Ji Tyre Workshop</t>
  </si>
  <si>
    <t>Mandsaur, M.P.</t>
  </si>
  <si>
    <t>Abdul Hakim</t>
  </si>
  <si>
    <t>6265184019, 9993106862</t>
  </si>
  <si>
    <t>Mandsaur</t>
  </si>
  <si>
    <t>https://goo.gl/maps/kZqTpBNaY54FevuRA</t>
  </si>
  <si>
    <t>K.G.N. New Bihar Tyre Works</t>
  </si>
  <si>
    <t>Ratlam, M.P.</t>
  </si>
  <si>
    <t>Md Kalim</t>
  </si>
  <si>
    <t>7987141991, 8002430109</t>
  </si>
  <si>
    <t>https://goo.gl/maps/9yVSbZ6Nxeczs9dm6</t>
  </si>
  <si>
    <t>DJDPK6587D</t>
  </si>
  <si>
    <t>'466910110009332</t>
  </si>
  <si>
    <t>BKID0004669</t>
  </si>
  <si>
    <t>S.N. Tyre Service</t>
  </si>
  <si>
    <t>Nagda, Dhar, M.P.</t>
  </si>
  <si>
    <t>Md Shahnawaz</t>
  </si>
  <si>
    <t>https://goo.gl/maps/7St1ZVJpPXGAXwYy8</t>
  </si>
  <si>
    <t>272150568193</t>
  </si>
  <si>
    <t>'982010110003192</t>
  </si>
  <si>
    <t>BKID0009820</t>
  </si>
  <si>
    <t>13-06-2023</t>
  </si>
  <si>
    <t>N.S. Tyres Resoling</t>
  </si>
  <si>
    <t>Md Shahid</t>
  </si>
  <si>
    <t>N.S. Tyres Resoling C/O Kandrikila post Moreng Thana Bashiya Ditt. Gumla, Jharkhand, near Indian Oil Petrol Pump</t>
  </si>
  <si>
    <t>https://goo.gl/maps/w1RdzcA1FLvchzbTA</t>
  </si>
  <si>
    <t>MGRPS68A</t>
  </si>
  <si>
    <t>675534763662</t>
  </si>
  <si>
    <t>'520810110017994</t>
  </si>
  <si>
    <t>BKID0005208</t>
  </si>
  <si>
    <t>15-07-2023</t>
  </si>
  <si>
    <t>HKGN Tyre Work</t>
  </si>
  <si>
    <t>Dashtageer Pashsha</t>
  </si>
  <si>
    <t>9611877463  /  7760033103</t>
  </si>
  <si>
    <t>HKGN Tyre Work C/O 157-2 Pitchkuntrupalya (V), Shanumangala P.O. , Bidadi , Ramnagara Tq&amp; Distt. Karnataka</t>
  </si>
  <si>
    <t>https://goo.gl/maps/Tr8GYem7Rhz26CAi7</t>
  </si>
  <si>
    <t>COGPD7710A</t>
  </si>
  <si>
    <t>808726067409</t>
  </si>
  <si>
    <t>DASTAGIR PASHA</t>
  </si>
  <si>
    <t>AXIS BANK</t>
  </si>
  <si>
    <t>'923010046641152</t>
  </si>
  <si>
    <t>UTIB0000826</t>
  </si>
  <si>
    <t>18-07-2023</t>
  </si>
  <si>
    <t>Muna Tyre Workshop</t>
  </si>
  <si>
    <t>Balasore Shergada</t>
  </si>
  <si>
    <t>Ajad Miya</t>
  </si>
  <si>
    <t>7325833591 , 8210100000</t>
  </si>
  <si>
    <t>Munna Tyre Workshop C/O Azad Miya, NH-16 Post-Sergarh Toll Gate, Land Mark NIST Polytechnic Dist-Balasore, Odisha</t>
  </si>
  <si>
    <t>https://goo.gl/maps/Sbx6T4bN1AYi1qGe8</t>
  </si>
  <si>
    <t>220295971765</t>
  </si>
  <si>
    <t>'3805166507</t>
  </si>
  <si>
    <t>CBIN0281799</t>
  </si>
  <si>
    <t>21-07-2023</t>
  </si>
  <si>
    <t>JKWZ0096</t>
  </si>
  <si>
    <t>Galaxy Tyres Care</t>
  </si>
  <si>
    <t>Vasona Silvassa</t>
  </si>
  <si>
    <t>Md Anish Ali</t>
  </si>
  <si>
    <t>Galaxy Tyres Care C/O Md Anish Ali, Khanvel Road, Near HP Petrol Pump, Vasona Silvasa, UT of DNH &amp; DD</t>
  </si>
  <si>
    <t>Dadra and Nagar Haveli</t>
  </si>
  <si>
    <t>https://goo.gl/maps/AF837oThFHBiawcVA</t>
  </si>
  <si>
    <t>AOYPA4234L</t>
  </si>
  <si>
    <t>Md. Anish Ali</t>
  </si>
  <si>
    <t>'20081298795</t>
  </si>
  <si>
    <t>26-07-2023</t>
  </si>
  <si>
    <t>Super Bihar Tyre Service Mohd Tausib</t>
  </si>
  <si>
    <t>Mohd Chand Babu</t>
  </si>
  <si>
    <t>9454920839/ 6394486904</t>
  </si>
  <si>
    <t>Super Bihar Tyre Service Mohd Tausib C/O Mohd Chand Babu,Chakarpur Mandi, Sachendi, Kanpur Nagar, Uttar Pradesh</t>
  </si>
  <si>
    <t>https://maps.app.goo.gl/gLdHbUuxGkVBSabZA</t>
  </si>
  <si>
    <t>BLOPB9660D</t>
  </si>
  <si>
    <t>230415377602</t>
  </si>
  <si>
    <t>'732510110000940</t>
  </si>
  <si>
    <t>BKID0007325</t>
  </si>
  <si>
    <t>16-08-2023</t>
  </si>
  <si>
    <t>S.K. Tyre</t>
  </si>
  <si>
    <t>Dharapur Majoli,Guwahati</t>
  </si>
  <si>
    <t>Kadam Ali</t>
  </si>
  <si>
    <t>S.K. Tyre C/O Kadam Ali, Dharapur, Majholi,Near CRPF Camp, Dist-Kamrup, Guwahati, Assam</t>
  </si>
  <si>
    <t>https://goo.gl/maps/vSECuw8VB22Goutk6</t>
  </si>
  <si>
    <t>CRGPA9215A</t>
  </si>
  <si>
    <t>790351226774</t>
  </si>
  <si>
    <t>'38519259954</t>
  </si>
  <si>
    <t>SBIN0016942</t>
  </si>
  <si>
    <t>19-08-2023</t>
  </si>
  <si>
    <t>Tofeek Tyre Works</t>
  </si>
  <si>
    <t>Choupanki ,Bhiwadi</t>
  </si>
  <si>
    <t>Mr Tofeek</t>
  </si>
  <si>
    <t>https://goo.gl/maps/Sw1wUS9A9ZdtgRxXA</t>
  </si>
  <si>
    <t>Shivam Pandey</t>
  </si>
  <si>
    <t>BFVPT1528R</t>
  </si>
  <si>
    <t>803245508812</t>
  </si>
  <si>
    <t>'919010061922901</t>
  </si>
  <si>
    <t>UTIB0000576</t>
  </si>
  <si>
    <t>21-08-2023</t>
  </si>
  <si>
    <t>Bismillah Tyre Works</t>
  </si>
  <si>
    <t>Kurekuppa,Karnataka</t>
  </si>
  <si>
    <t>Yunus Ansari</t>
  </si>
  <si>
    <t>Bismillah Tyre Works C/O Hospet Mean Road near GCB Complex Kurekuppa, Tehsil Bellary, Distt. Bellary, Karnataka</t>
  </si>
  <si>
    <t>https://goo.gl/maps/VTGp8uXCYC5x9At17</t>
  </si>
  <si>
    <t>Bablu Kumar</t>
  </si>
  <si>
    <t>AMPPA6625C</t>
  </si>
  <si>
    <t>968360252255</t>
  </si>
  <si>
    <t>'2210989737</t>
  </si>
  <si>
    <t>CBIN0281630</t>
  </si>
  <si>
    <t>Ballu Tyre Service</t>
  </si>
  <si>
    <t>kabarai,Mahoba</t>
  </si>
  <si>
    <t>Yan</t>
  </si>
  <si>
    <t>Amit Sukla</t>
  </si>
  <si>
    <t>Mr Asfak</t>
  </si>
  <si>
    <t>9369291856 / 8887262689</t>
  </si>
  <si>
    <t>Ballu Tyre Service C/O Mr Asfak In front of Tata Choudhary Motors, Mahoba Road Kabrai, Distt. Mahoba, Uttarpradesh</t>
  </si>
  <si>
    <t>Mahoba</t>
  </si>
  <si>
    <t>https://maps.app.goo.gl/UxfNSvL1dnKmuajg9</t>
  </si>
  <si>
    <t>EPDPA5138F</t>
  </si>
  <si>
    <t>'452877249100</t>
  </si>
  <si>
    <t>'42267193132</t>
  </si>
  <si>
    <t>SBIN001300</t>
  </si>
  <si>
    <t>Y.K.G.N Tyre Workshop</t>
  </si>
  <si>
    <t>Kalinganagar,Jajpur</t>
  </si>
  <si>
    <t>GRL, Supersonic, Ritco</t>
  </si>
  <si>
    <t>Mohammad Sarif</t>
  </si>
  <si>
    <t>Y.K.G.N Tyre Workshop C/O At/Po Telibahali Dhanagadi Near Petrol Pump, Jajpur, Odisha</t>
  </si>
  <si>
    <t>https://maps.app.goo.gl/PR4JPZu9B8s7716p7</t>
  </si>
  <si>
    <t>CTPPS6956K</t>
  </si>
  <si>
    <t>'372343592926</t>
  </si>
  <si>
    <t>'31126831794</t>
  </si>
  <si>
    <t>JKNZ0058</t>
  </si>
  <si>
    <t>SK Tyre Works</t>
  </si>
  <si>
    <t>Mangrol,Rj</t>
  </si>
  <si>
    <t>Akshay  Kumar</t>
  </si>
  <si>
    <t>Asif Khan</t>
  </si>
  <si>
    <t>Mangrol highway, Tahsil ,Nimbada Distric , Chittorgarh, Rajasathan</t>
  </si>
  <si>
    <t>Nimbada</t>
  </si>
  <si>
    <t>https://maps.app.goo.gl/S8dgv7Nkehq3oHLb7</t>
  </si>
  <si>
    <t>Akshay Kumar</t>
  </si>
  <si>
    <t>No Machine</t>
  </si>
  <si>
    <t>NJPPK7186G</t>
  </si>
  <si>
    <t>'560973964100</t>
  </si>
  <si>
    <t>'688002010004659</t>
  </si>
  <si>
    <t>UBIN05688055</t>
  </si>
  <si>
    <t>Dayama Tyre Works</t>
  </si>
  <si>
    <t>Nanda Fata, Chandrapur</t>
  </si>
  <si>
    <t>Dara Singh</t>
  </si>
  <si>
    <t>9604611941 / 9356881558</t>
  </si>
  <si>
    <t>Dayama Tyre Works C/O Nanda Fata, Tehsil-Korpana, Distr-Chandrapur, Near Annapurna Dhaba, Maharashtra, 442917</t>
  </si>
  <si>
    <t>https://maps.app.goo.gl/nQ1xHoZY9u9VsZK78</t>
  </si>
  <si>
    <t>BTHPD6138B</t>
  </si>
  <si>
    <t>'890234340828</t>
  </si>
  <si>
    <t>Darasingh Surajaram Dayama</t>
  </si>
  <si>
    <t>'32954671603</t>
  </si>
  <si>
    <t>SBIN0007924</t>
  </si>
  <si>
    <t>Bagori, Nagaon</t>
  </si>
  <si>
    <t>Sohrab Ansari</t>
  </si>
  <si>
    <t>6900323253 / 9957004264</t>
  </si>
  <si>
    <t>Hindustan Tyre Service C/O Sohrab Ansari, Bagori, Near HP Petrol Pump, Nagaon, Assam</t>
  </si>
  <si>
    <t>https://goo.gl/maps/qiBSvEtPcLta9dLY7</t>
  </si>
  <si>
    <t>AQMPA3540M</t>
  </si>
  <si>
    <t>'623042728322</t>
  </si>
  <si>
    <t>'30327792219</t>
  </si>
  <si>
    <t>SBIN0010307</t>
  </si>
  <si>
    <t>Ranihati, Kolkata</t>
  </si>
  <si>
    <t>Md Kamre Alam</t>
  </si>
  <si>
    <t>7449476463 / 9406280232</t>
  </si>
  <si>
    <t>KGN Tyre Service C/O Md Kamre Alam , Ranihati, Biki-Hakola, Panchla, Howrah, West Bengal</t>
  </si>
  <si>
    <t>https://maps.app.goo.gl/CKR55tYMiXVujV8T7</t>
  </si>
  <si>
    <t>XXL &amp; XL</t>
  </si>
  <si>
    <t>APXPA9790K</t>
  </si>
  <si>
    <t>'487538230697</t>
  </si>
  <si>
    <t>MD Kamre Alam</t>
  </si>
  <si>
    <t>'33248403550</t>
  </si>
  <si>
    <t>SBIN0014084</t>
  </si>
  <si>
    <t>Mohada, Yavatmal</t>
  </si>
  <si>
    <t>Najareaalam Khajmuddin Ansari</t>
  </si>
  <si>
    <t>Bihar Tyre Service C/O Near Hindustani Dhaba, Yavatmal-Vani Road, Mohda, Yavatmal, Maharashtra</t>
  </si>
  <si>
    <t>https://maps.app.goo.gl/NxMUzhkzYiEDWVzY8</t>
  </si>
  <si>
    <t>Sanjay Dhote / Manish Magarde</t>
  </si>
  <si>
    <t>BKRPA5990F</t>
  </si>
  <si>
    <t>'491930316344</t>
  </si>
  <si>
    <t>Mr. Mohamad Najare Aalam Ansari</t>
  </si>
  <si>
    <t>'3439101034</t>
  </si>
  <si>
    <t>CBIN0281533</t>
  </si>
  <si>
    <t>Juned Service Station &amp; Tyre Puncture</t>
  </si>
  <si>
    <t>Chaupanki, Bhiwadi</t>
  </si>
  <si>
    <t>Mohd Ashfak</t>
  </si>
  <si>
    <t>Juned Tyre Service C/O Near Beer Factory,Chaupanki,Bhiwadi, Alwar, Rajashthan</t>
  </si>
  <si>
    <t>https://maps.app.goo.gl/bxRQjcaP3MEFPSqb6</t>
  </si>
  <si>
    <t>Yogesh Sharma</t>
  </si>
  <si>
    <t>DONPA5951C</t>
  </si>
  <si>
    <t>'813234943281</t>
  </si>
  <si>
    <t>'50100588896382</t>
  </si>
  <si>
    <t>HDFC0009272</t>
  </si>
  <si>
    <t>Harbans Tyre Works</t>
  </si>
  <si>
    <t>Rama Mandi, Bhatinda</t>
  </si>
  <si>
    <t>Ritco-bhatinda</t>
  </si>
  <si>
    <t>Sandeep Singh</t>
  </si>
  <si>
    <t>7889197481 / 8054803008</t>
  </si>
  <si>
    <t>Harbans Tyre Works C/O Sandeep Singh, Rama Mandi, Talwandi Sabo, Bhatinda, Punjab</t>
  </si>
  <si>
    <t>https://www.google.com/maps?q=29.9316766,74.9528345&amp;z=17&amp;hl=en</t>
  </si>
  <si>
    <t>QIWPS2509Q</t>
  </si>
  <si>
    <t>'307638895259</t>
  </si>
  <si>
    <t>Mr. Sandeep Singh</t>
  </si>
  <si>
    <t>'40674812848</t>
  </si>
  <si>
    <t>SBIN0010749</t>
  </si>
  <si>
    <t>Bharat Tyre Workshop</t>
  </si>
  <si>
    <t>Jolwa, Dahej</t>
  </si>
  <si>
    <t>Greenline, SRK</t>
  </si>
  <si>
    <t>Abdul Kadir</t>
  </si>
  <si>
    <t>Bharat Tyre Workshop C/O Abdul Kadir, Dahej-Bharuch Road, Near Cell Petrol Pump &amp; Subham Restaurant, Saswati Township, Post-Vadla, Thana-Dahej, Dist-Bharuch, Gujarat</t>
  </si>
  <si>
    <t>https://www.google.com/maps?q=21.7133435,72.6260926&amp;z=17&amp;hl=en</t>
  </si>
  <si>
    <t>Santosh Yadav(SRK)</t>
  </si>
  <si>
    <t>EGXPA1807G</t>
  </si>
  <si>
    <t>'900943506423</t>
  </si>
  <si>
    <t>India Post Payments Bank</t>
  </si>
  <si>
    <t>'007910232219</t>
  </si>
  <si>
    <t>Hindustan Tyre</t>
  </si>
  <si>
    <t>Amanganj, Panna</t>
  </si>
  <si>
    <t>Md Raja</t>
  </si>
  <si>
    <t>Hindustan Tyre C/O Md Raja, Near JK Super Cement Plant, Yadav Dhaba, Damoh Road, Vill-Puraina,Tehsil-Amanganj, Dist-Panna, Madhya Pradesh</t>
  </si>
  <si>
    <t>https://www.google.com/maps?q=24.321975,79.9788083&amp;z=17&amp;hl=en</t>
  </si>
  <si>
    <t>EUQPR8746Q</t>
  </si>
  <si>
    <t>'609865738589</t>
  </si>
  <si>
    <t>MD Raja</t>
  </si>
  <si>
    <t>'36194933663</t>
  </si>
  <si>
    <t>Janata Tyre</t>
  </si>
  <si>
    <t>Khalapur Toll Naka</t>
  </si>
  <si>
    <t>Parking Space Issue, Owner Changed &amp; Required Cash</t>
  </si>
  <si>
    <t>Sarvan Kumar</t>
  </si>
  <si>
    <t>Janata Tyre C/O Sarvan Kumar, Near Rajashthani Hotel, in front of Mahanagar CNG Station Mumbai-Pune Expressway, Khalapur Toll Naka, Saroli Village, Raigad, Maharashtra</t>
  </si>
  <si>
    <t>https://maps.app.goo.gl/YbZUErzZWGAfYgWv9</t>
  </si>
  <si>
    <t>EXIPK8192N</t>
  </si>
  <si>
    <t>'635354289230</t>
  </si>
  <si>
    <t>Shrawan Kumar</t>
  </si>
  <si>
    <t>'465910110005468</t>
  </si>
  <si>
    <t>BKID0004659</t>
  </si>
  <si>
    <t>Subhash Tandon Tyre Puncture</t>
  </si>
  <si>
    <t>GRL-Hissar</t>
  </si>
  <si>
    <t>Subhash Tandon Tyre Puncture C/O Subhash, 167, OP Jindal Marg, Industrial Area, Hisar, Haryana 125044</t>
  </si>
  <si>
    <t>https://www.google.com/maps?q=29.1216464,75.8010665&amp;z=17&amp;hl=en</t>
  </si>
  <si>
    <t>HMCPS8695Q</t>
  </si>
  <si>
    <t>'307140455941</t>
  </si>
  <si>
    <t>Mr Subhash Chander</t>
  </si>
  <si>
    <t>'3130000101050516</t>
  </si>
  <si>
    <t>PUNB0313000</t>
  </si>
  <si>
    <t>Raju Tyre Service</t>
  </si>
  <si>
    <t>Borle, Panvel</t>
  </si>
  <si>
    <t>EFC Panvel</t>
  </si>
  <si>
    <t>Md Raju</t>
  </si>
  <si>
    <t>Raju Tyre Service C/O Md Raju, Near Hotel Saikrupa Dhaba, Mumbai-Kalamboli by Pass Road, At Borle(Shedung), Tal. Panvel, Dist. Raigad, Maharashtra</t>
  </si>
  <si>
    <t>https://www.google.com/maps?q=18.9627617,73.1645448&amp;z=17&amp;hl=en</t>
  </si>
  <si>
    <t>Indramani Mangaraj / Sandeep Sahare</t>
  </si>
  <si>
    <t>CAWPM8072J</t>
  </si>
  <si>
    <t>'716196994718</t>
  </si>
  <si>
    <t>Raju Mohammad</t>
  </si>
  <si>
    <t>'036010100294355</t>
  </si>
  <si>
    <t>UTIB0000036</t>
  </si>
  <si>
    <t>16-03-2024, A/C Details changed on 29th Oct'24, Again Changed on 7th nov'24</t>
  </si>
  <si>
    <t>Reshma Tyre Works</t>
  </si>
  <si>
    <t>Budugumpa, Koppal</t>
  </si>
  <si>
    <t>Khasim Sab</t>
  </si>
  <si>
    <t>Reshma tyre Works C/O Khasim Sab, NH-50, Kustagi Road, Budugumpa,Dist- Koppal, Karnataka Near Rajashthani Dhaba, Parvati Petroleum</t>
  </si>
  <si>
    <t>https://www.google.com/maps?q=15.3988683,76.3069983&amp;z=17&amp;hl=en</t>
  </si>
  <si>
    <t>Sold Shop Purchased //</t>
  </si>
  <si>
    <t>HZAPK7653B</t>
  </si>
  <si>
    <t>'534991662386</t>
  </si>
  <si>
    <t>Mr. KHASIMSAB</t>
  </si>
  <si>
    <t>'35270227149</t>
  </si>
  <si>
    <t>SBIN0013146</t>
  </si>
  <si>
    <t>Tegi Tyre Works</t>
  </si>
  <si>
    <t>Lakhnadon, Seoni</t>
  </si>
  <si>
    <t>Md. Nanhe Alam</t>
  </si>
  <si>
    <t>Tegi Tyre Works C/O Md. Nanhe Alam, Seoni Road, Near Rai Petrol Pump, Lakhnadon, Dist.- Seoni, Madhya Pradesh</t>
  </si>
  <si>
    <t>https://www.google.com/maps?q=22.5672183,79.60384&amp;z=17&amp;hl=en</t>
  </si>
  <si>
    <t>FLBPA2908C</t>
  </si>
  <si>
    <t>'327784442952</t>
  </si>
  <si>
    <t>MD Nanhe Alam</t>
  </si>
  <si>
    <t>'957110110003010</t>
  </si>
  <si>
    <t>BKID0009571</t>
  </si>
  <si>
    <t>Taiyab Tyre Works</t>
  </si>
  <si>
    <t>Ganjam, Behrampur</t>
  </si>
  <si>
    <t>JBM Berhampur</t>
  </si>
  <si>
    <t>Md Taiyab</t>
  </si>
  <si>
    <t>Taiyab Tyre Works C/O Md Tayab, Haldiapadar, New-Bus Stand Road, Autonagar, Madanmohanpur, Ganjam, Behrampur, Odisha</t>
  </si>
  <si>
    <t>https://maps.app.goo.gl/9C2HSFZt9We24F8N6</t>
  </si>
  <si>
    <t>Asadul &amp; Anirban Sir</t>
  </si>
  <si>
    <t>BKHPT3645N</t>
  </si>
  <si>
    <t>'483847561737</t>
  </si>
  <si>
    <t>Bank of Baroda</t>
  </si>
  <si>
    <t>'44268100007951</t>
  </si>
  <si>
    <t>Devi Tyre Service</t>
  </si>
  <si>
    <t>Shirdon, Panvel</t>
  </si>
  <si>
    <t>Mohammad Ramjani Uddin</t>
  </si>
  <si>
    <t>Devi Tyre Service, C/O Mohammad Ramjaniuddin, Near Aswad Petroleum, At Shirdon, Panvel, Dist- Raigad</t>
  </si>
  <si>
    <t>https://maps.app.goo.gl/nemWS1qShyM5jwnj8</t>
  </si>
  <si>
    <t>Sawan Jatav &amp; Nikhil Sharma</t>
  </si>
  <si>
    <t>BJLPM6670D</t>
  </si>
  <si>
    <t>'541445339474</t>
  </si>
  <si>
    <t>'42952932074</t>
  </si>
  <si>
    <t>SBIN0016067</t>
  </si>
  <si>
    <t>Shri Ramdev Tyre Service</t>
  </si>
  <si>
    <t>Chanderiya, Chittorgarh</t>
  </si>
  <si>
    <t>Greenline Chandrapur In hub</t>
  </si>
  <si>
    <t>Motilal Lohar</t>
  </si>
  <si>
    <t>Birla cement colony,Madav nager</t>
  </si>
  <si>
    <t>https://www.google.com/maps?q=24.946763,74.6343489&amp;z=17&amp;hl=en</t>
  </si>
  <si>
    <t>Sawan Jatav</t>
  </si>
  <si>
    <t>AONPL3505Q</t>
  </si>
  <si>
    <t>'274338016118</t>
  </si>
  <si>
    <t>Moti Lal</t>
  </si>
  <si>
    <t>'666901504238</t>
  </si>
  <si>
    <t>ICIC0006669</t>
  </si>
  <si>
    <t>Tegiya Tyre Shop</t>
  </si>
  <si>
    <t>Ritco-Bokaro</t>
  </si>
  <si>
    <t>Md Amjad</t>
  </si>
  <si>
    <t>https://maps.app.goo.gl/CVVvwqxYVLw1BtUC8</t>
  </si>
  <si>
    <t>Jaydev Kumar</t>
  </si>
  <si>
    <t>DBTPA9163F</t>
  </si>
  <si>
    <t>'857666235891</t>
  </si>
  <si>
    <t>'52468100027386</t>
  </si>
  <si>
    <t>BARB0PIRAPU</t>
  </si>
  <si>
    <t>Durga Lal Tyre Works</t>
  </si>
  <si>
    <t>Agoocha</t>
  </si>
  <si>
    <t>Banwar Lal Ragar</t>
  </si>
  <si>
    <t xml:space="preserve"> Ragar mohalla,Hurda,Hurda seja, Bhilwada, Rajiasthan</t>
  </si>
  <si>
    <t>https://maps.app.goo.gl/p5wgxdauD2CSJbVo9</t>
  </si>
  <si>
    <t>Sawan Kumar</t>
  </si>
  <si>
    <t>c</t>
  </si>
  <si>
    <t>FBUPR1666D</t>
  </si>
  <si>
    <t>'823172330344</t>
  </si>
  <si>
    <t>'34451000185</t>
  </si>
  <si>
    <t>SBIN0004943</t>
  </si>
  <si>
    <t>Balram Tyre Puncture</t>
  </si>
  <si>
    <t>2126, Bahu Akbarpur(94), Rohtak, Haryana</t>
  </si>
  <si>
    <t>Roatak</t>
  </si>
  <si>
    <t>https://maps.app.goo.gl/xKDBNp9U2jDNBpGu9</t>
  </si>
  <si>
    <t>FBHPB3704F</t>
  </si>
  <si>
    <t>'553837897086</t>
  </si>
  <si>
    <t>Mr. Balram</t>
  </si>
  <si>
    <t>Sarva Haryana Gramin Bank</t>
  </si>
  <si>
    <t>'80440100121112</t>
  </si>
  <si>
    <t>PUNB0HGB001</t>
  </si>
  <si>
    <t>S.S Tyres</t>
  </si>
  <si>
    <t>yes</t>
  </si>
  <si>
    <t>MD Mustaque Alam</t>
  </si>
  <si>
    <t>Hrahmani Tarang Venvyas, Rourkela,Sundergarh, Odisha</t>
  </si>
  <si>
    <t>Sundergarh</t>
  </si>
  <si>
    <t>https://maps.app.goo.gl/j95tVtsRgCzkkzVS9</t>
  </si>
  <si>
    <t>BBPPM9126G</t>
  </si>
  <si>
    <t>'217153420257</t>
  </si>
  <si>
    <t>MD. Mustaque Alam</t>
  </si>
  <si>
    <t>'3541101000109</t>
  </si>
  <si>
    <t>CNRB0003541</t>
  </si>
  <si>
    <t>Bharat Tyre Puncture Repairing Works</t>
  </si>
  <si>
    <t>MD. Sums Tabrez</t>
  </si>
  <si>
    <t>Vill &amp; post Jhalari Dist – Singrauli (M.P.)</t>
  </si>
  <si>
    <t>https://maps.app.goo.gl/hw3Ni4fqEr7Lmv4SA</t>
  </si>
  <si>
    <t>'541904605294</t>
  </si>
  <si>
    <t>'414802120001948</t>
  </si>
  <si>
    <t>UBIN0541486</t>
  </si>
  <si>
    <t xml:space="preserve"> D. Madina Tyre Service</t>
  </si>
  <si>
    <t>Nirgundi, Cuttack</t>
  </si>
  <si>
    <t>HS Carrier In hub</t>
  </si>
  <si>
    <t>Aarzoo Kamrain</t>
  </si>
  <si>
    <t>Harianta manguli, Po choudwar, PS  tangi, Dist. Cuttack, Odisha, Pin. 754025</t>
  </si>
  <si>
    <t>https://maps.app.goo.gl/gDn1cobXJQz76oATA</t>
  </si>
  <si>
    <t>CVCPK3615C</t>
  </si>
  <si>
    <t>'406668377490</t>
  </si>
  <si>
    <t>AarzooKamrain</t>
  </si>
  <si>
    <t>'50366656124</t>
  </si>
  <si>
    <t>ALLA0213217</t>
  </si>
  <si>
    <t>Arshad Taj Tyre Service</t>
  </si>
  <si>
    <t>SJCPL In Hub</t>
  </si>
  <si>
    <t>MD Arshad</t>
  </si>
  <si>
    <t>Beldi,Rourkela, odisha</t>
  </si>
  <si>
    <t>Sundarvan</t>
  </si>
  <si>
    <t>https://maps.app.goo.gl/FMkzjZLrfUNi3hDfA</t>
  </si>
  <si>
    <t>BPGPH6720G</t>
  </si>
  <si>
    <t>'280995193383</t>
  </si>
  <si>
    <t>MD. Hasnin</t>
  </si>
  <si>
    <t>'52458100010283</t>
  </si>
  <si>
    <t>BARB0KALMUZ</t>
  </si>
  <si>
    <t>MD. Raju Tyre Workshop</t>
  </si>
  <si>
    <t>BLEPL In Hub Cuttack</t>
  </si>
  <si>
    <t>Mohammad Rohaiul</t>
  </si>
  <si>
    <t>Govindpur chhak, Tangi,Cuttack</t>
  </si>
  <si>
    <t>https://maps.app.goo.gl/KNe8DDxVpUS2thTy7</t>
  </si>
  <si>
    <t>GDTPR1592C</t>
  </si>
  <si>
    <t>'270131163985</t>
  </si>
  <si>
    <t>'922010055869540</t>
  </si>
  <si>
    <t>UTIB0001073</t>
  </si>
  <si>
    <t>Devki Tyres</t>
  </si>
  <si>
    <t>Dariba</t>
  </si>
  <si>
    <t>Har lal Regar</t>
  </si>
  <si>
    <t>Dariba, railbhagra,Rajasmand</t>
  </si>
  <si>
    <t>Rajasmand</t>
  </si>
  <si>
    <t>https://maps.app.goo.gl/WwnT3ScG4j8fyGY99</t>
  </si>
  <si>
    <t>BDUPR8363K</t>
  </si>
  <si>
    <t>'801345177094</t>
  </si>
  <si>
    <t>Har Lal Ragar</t>
  </si>
  <si>
    <t>State Bank of Bikaner and Jaipur</t>
  </si>
  <si>
    <t>'51063027667</t>
  </si>
  <si>
    <t>SBBJ0010437</t>
  </si>
  <si>
    <t>Ashif Raja Tyre Puncture</t>
  </si>
  <si>
    <t>Bahadurgarh</t>
  </si>
  <si>
    <t>MD. Abid</t>
  </si>
  <si>
    <t>Asoda KMP Toll Plaza</t>
  </si>
  <si>
    <t>https://maps.app.goo.gl/nZuraS1A7tJAr4UC6</t>
  </si>
  <si>
    <t>DVQPA9606C</t>
  </si>
  <si>
    <t>'801932866789</t>
  </si>
  <si>
    <t>'41138396320</t>
  </si>
  <si>
    <t>SBIN0016398</t>
  </si>
  <si>
    <t>Gaikar's Tyre</t>
  </si>
  <si>
    <t>Suraj Balkrishna Gaikar</t>
  </si>
  <si>
    <t>At post, Aajuwalli, Taluka, Panvel, Raigad,Maharastra</t>
  </si>
  <si>
    <t>https://maps.app.goo.gl/f548CKJxdLx8Z4fh8</t>
  </si>
  <si>
    <t>BWBPG0738F</t>
  </si>
  <si>
    <t>'629942009026</t>
  </si>
  <si>
    <t>'0189104000273619</t>
  </si>
  <si>
    <t>IBKL000189</t>
  </si>
  <si>
    <t>H.K.G.N. Tyre Works</t>
  </si>
  <si>
    <t>Greenline Anand In hub</t>
  </si>
  <si>
    <t>MD Fida Hussain</t>
  </si>
  <si>
    <t>Anand ultra gas, Rawalapura bridge opposite of fountain hotel</t>
  </si>
  <si>
    <t xml:space="preserve">https://maps.google.com/maps?q=22.5893797%2C72.9602175&amp;z=17&amp;hl=en
</t>
  </si>
  <si>
    <t>Raghwendra Singh</t>
  </si>
  <si>
    <t>AYLPH6863R</t>
  </si>
  <si>
    <t>'308453646912</t>
  </si>
  <si>
    <t>'3727829656</t>
  </si>
  <si>
    <t>CBIN0281036</t>
  </si>
  <si>
    <t>HBT Tyre Works</t>
  </si>
  <si>
    <t>Bellariya Roadways</t>
  </si>
  <si>
    <t>MD Nisar MD Sarif Ansari</t>
  </si>
  <si>
    <t>https://maps.app.goo.gl/jDgMmKmNUdqj177c9</t>
  </si>
  <si>
    <t>AYBPA9254</t>
  </si>
  <si>
    <t>'550667680843</t>
  </si>
  <si>
    <t>BBS</t>
  </si>
  <si>
    <t>'8491010000000107</t>
  </si>
  <si>
    <t>DBSS0IN0491</t>
  </si>
  <si>
    <t>Irfan Tyre Shop</t>
  </si>
  <si>
    <t>MD Irfan Alam</t>
  </si>
  <si>
    <t>Mhaniya, Kainur, Prihar</t>
  </si>
  <si>
    <t>https://maps.app.goo.gl/5GHxvVxGzxu2vj9Z6</t>
  </si>
  <si>
    <t>CTQPA5615L</t>
  </si>
  <si>
    <t>'648569385916</t>
  </si>
  <si>
    <t>Mhammad Irfan Alam</t>
  </si>
  <si>
    <t>'7322000100017140</t>
  </si>
  <si>
    <t>Santosh Kumar</t>
  </si>
  <si>
    <t>Chaudagra , Fatehpur</t>
  </si>
  <si>
    <t>https://maps.app.goo.gl/exPJSB7LKBAzEw7o7</t>
  </si>
  <si>
    <t>DYOPP9607P</t>
  </si>
  <si>
    <t>'236250555059</t>
  </si>
  <si>
    <t>Santosh Paswan</t>
  </si>
  <si>
    <t>'924010041415498</t>
  </si>
  <si>
    <t>UTIB0003687</t>
  </si>
  <si>
    <t>Manish Tyre Service</t>
  </si>
  <si>
    <t>Saini</t>
  </si>
  <si>
    <t>Saini, Kaushambi</t>
  </si>
  <si>
    <t>Kaushambi</t>
  </si>
  <si>
    <t>https://maps.app.goo.gl/ZHaUH53NhwtzdieQ7</t>
  </si>
  <si>
    <t>NRHPK4386J</t>
  </si>
  <si>
    <t>'352662739144</t>
  </si>
  <si>
    <t>Mr. Manish Kumar</t>
  </si>
  <si>
    <t>'50680100005810</t>
  </si>
  <si>
    <t>BARB0PARASH</t>
  </si>
  <si>
    <t>Sabir Tyre Shop</t>
  </si>
  <si>
    <t>Ramkanali</t>
  </si>
  <si>
    <t>MD Sabir</t>
  </si>
  <si>
    <t>Ramkanali, Jharkhand, Near M/S Uma Shanker Singh Mobility Center (Jio BP)</t>
  </si>
  <si>
    <t>Dhandad</t>
  </si>
  <si>
    <t>https://maps.app.goo.gl/eua1JX4EGSvCQPjn7</t>
  </si>
  <si>
    <t>PLWPS2070A</t>
  </si>
  <si>
    <t>'213647106267</t>
  </si>
  <si>
    <t>'16333211158097</t>
  </si>
  <si>
    <t>UCBA0001633</t>
  </si>
  <si>
    <t>Shakti Tyre Retraders</t>
  </si>
  <si>
    <t>MD Shamsher</t>
  </si>
  <si>
    <t>Bagodar, Giridihi, Jharkhand</t>
  </si>
  <si>
    <t>https://maps.app.goo.gl/fBCbJiMeoRBgHctX8</t>
  </si>
  <si>
    <t>AVNPA3812E</t>
  </si>
  <si>
    <t>'504177087600</t>
  </si>
  <si>
    <t>Shamsher Ali</t>
  </si>
  <si>
    <t>'27970110091586</t>
  </si>
  <si>
    <t>UCBA0002797</t>
  </si>
  <si>
    <t>Vaishali Tyre Service</t>
  </si>
  <si>
    <t xml:space="preserve">MD Jahangir </t>
  </si>
  <si>
    <t>Madanpur,Aurangabad Bihar, Near khushi Hotel, NRC Petrol Pump(BLCL)</t>
  </si>
  <si>
    <t>Madanpur</t>
  </si>
  <si>
    <t>https://maps.app.goo.gl/xH54QJKm2tVwKKUu8</t>
  </si>
  <si>
    <t>CBZPJ1492F</t>
  </si>
  <si>
    <t>'946010361267</t>
  </si>
  <si>
    <t>MD Jahangir</t>
  </si>
  <si>
    <t>'919010074943630</t>
  </si>
  <si>
    <t>UTIB0002073</t>
  </si>
  <si>
    <t>Dehri-On-Sone</t>
  </si>
  <si>
    <t>MD Khudush</t>
  </si>
  <si>
    <t>Dehri On Soon, Bihar near by Mahakal Dhaba</t>
  </si>
  <si>
    <t>Rohtaj</t>
  </si>
  <si>
    <t>https://maps.app.goo.gl/35pVN41QSDLipWNy5</t>
  </si>
  <si>
    <t>IGFPK9279G</t>
  </si>
  <si>
    <t>'966853794829</t>
  </si>
  <si>
    <t>'36485367108</t>
  </si>
  <si>
    <t>SBIN0008136</t>
  </si>
  <si>
    <t>MD Sabir Tyre Shop</t>
  </si>
  <si>
    <t>Handia Bypass</t>
  </si>
  <si>
    <t>MD Sakir</t>
  </si>
  <si>
    <t>https://maps.app.goo.gl/TYxxikKtQATnHRft5</t>
  </si>
  <si>
    <t>ECNPS5234M</t>
  </si>
  <si>
    <t>'361371585080</t>
  </si>
  <si>
    <t>'41394424844</t>
  </si>
  <si>
    <t>SBIN0010352</t>
  </si>
  <si>
    <t>JKEZ0085</t>
  </si>
  <si>
    <t>Matin Tyre Service</t>
  </si>
  <si>
    <t>Chouparan</t>
  </si>
  <si>
    <t>Chouparan, Jharkhand, Near Shivani fuel center</t>
  </si>
  <si>
    <t>https://maps.app.goo.gl/qUVfvQYLjixTbeww8</t>
  </si>
  <si>
    <t>Ganesh Tyre Shop</t>
  </si>
  <si>
    <t>Ulhasnagar</t>
  </si>
  <si>
    <t>Rajesh Arun Menon</t>
  </si>
  <si>
    <t>Ganesh tyre shop, 652G+C3X, Kailash Colony, Ulhasnagar, Maharashtra 421005</t>
  </si>
  <si>
    <t>https://maps.app.goo.gl/ZwJ9LanqihsHo18X7</t>
  </si>
  <si>
    <t>AKNPM4016D</t>
  </si>
  <si>
    <t>'400927013853</t>
  </si>
  <si>
    <t>'50200007682826</t>
  </si>
  <si>
    <t>HDFC0000816</t>
  </si>
  <si>
    <t>Samreen Tyre Works</t>
  </si>
  <si>
    <t>Abdul Habib</t>
  </si>
  <si>
    <t>Opp. N N Palace, Bodhan Road, Nizamabad</t>
  </si>
  <si>
    <t>https://maps.app.goo.gl/fY1AabzYFCHyAEzn9</t>
  </si>
  <si>
    <t>BAXPH2640P</t>
  </si>
  <si>
    <t>'393100998330</t>
  </si>
  <si>
    <t>'41571978416</t>
  </si>
  <si>
    <t>SBIN0020873</t>
  </si>
  <si>
    <t>JKNZ0073</t>
  </si>
  <si>
    <t>Ikraar Khan Tyre Works</t>
  </si>
  <si>
    <t>Tundla</t>
  </si>
  <si>
    <t xml:space="preserve">Agra Rd, Tundla, Satauli, Uttar Pradesh </t>
  </si>
  <si>
    <t>https://maps.app.goo.gl/fC3kuB78ufkD6YLYA</t>
  </si>
  <si>
    <t>JKNZ0074</t>
  </si>
  <si>
    <t>Sahil Khan Tyre Service Farah</t>
  </si>
  <si>
    <t>Barari</t>
  </si>
  <si>
    <t>Sahil Khan</t>
  </si>
  <si>
    <t>9P68+QGG Balrai Bangar, Uttar Pradesh</t>
  </si>
  <si>
    <t>https://maps.app.goo.gl/MdnAsv8a5obKLhRx6</t>
  </si>
  <si>
    <t>CTSPK4455N</t>
  </si>
  <si>
    <t>'829465767129</t>
  </si>
  <si>
    <t>'66580100005850</t>
  </si>
  <si>
    <t>BARB0VJNAVM</t>
  </si>
  <si>
    <t>K G N Tyre Workshop</t>
  </si>
  <si>
    <t>Md Kamrul Jamma Abdul Kuduse</t>
  </si>
  <si>
    <t>K G N Tyre , Ahemavia Body Works, Chikhal Goaw</t>
  </si>
  <si>
    <t>https://maps.app.goo.gl/ASxKxh9Y2jMRBnx28</t>
  </si>
  <si>
    <t>CCPPK4993M</t>
  </si>
  <si>
    <t>'281366074562</t>
  </si>
  <si>
    <t>'37790100004949</t>
  </si>
  <si>
    <t>BARB0WANIXX</t>
  </si>
  <si>
    <t>Felix Vulcanising Works</t>
  </si>
  <si>
    <t>Dalmiapuram</t>
  </si>
  <si>
    <t>Mr. Sanjeevraj S</t>
  </si>
  <si>
    <t>Mr. Sanjeevraj S C/O Felix Valcanising works, Opposite to B2 Police Station,Vill- Kallakudi, Taluka- Lalgudi, District- Trichy, Tamilnadu</t>
  </si>
  <si>
    <t>Trichy</t>
  </si>
  <si>
    <t>https://www.google.com/maps?q=10.9705747,78.9413323&amp;z=17&amp;hl=en</t>
  </si>
  <si>
    <t>Sankaran B.</t>
  </si>
  <si>
    <t>HISPS0965K</t>
  </si>
  <si>
    <t>'779504795663</t>
  </si>
  <si>
    <t>Mr. Sanjeev Raj S</t>
  </si>
  <si>
    <t>STATE BANK OF INDIA</t>
  </si>
  <si>
    <t>'20398847895</t>
  </si>
  <si>
    <t>SBIN0000985</t>
  </si>
  <si>
    <t>Shahid Raja Tyre Work Shop</t>
  </si>
  <si>
    <t>Suliyari</t>
  </si>
  <si>
    <t>Adani Singrauli</t>
  </si>
  <si>
    <t xml:space="preserve">Shahid Raja </t>
  </si>
  <si>
    <t>Vill &amp; post Suliyari Dist – Singrauli (M.P.) Pin -486886</t>
  </si>
  <si>
    <t>Mdhaya Pradesh</t>
  </si>
  <si>
    <t>Singrouli</t>
  </si>
  <si>
    <t>https://maps.app.goo.gl/YWZrRw5nL6oifuNQ9</t>
  </si>
  <si>
    <t>BLJPR8427D</t>
  </si>
  <si>
    <t>'878432378518</t>
  </si>
  <si>
    <t xml:space="preserve">HDFC Bank </t>
  </si>
  <si>
    <t>'50100766341783</t>
  </si>
  <si>
    <t>HDFC0002714</t>
  </si>
  <si>
    <t>JKNZ0076</t>
  </si>
  <si>
    <t>Sarvesh Tyre Mistri</t>
  </si>
  <si>
    <t>Sarvesh</t>
  </si>
  <si>
    <t>9759139914 / 8077489935</t>
  </si>
  <si>
    <t>'958390033734</t>
  </si>
  <si>
    <t>'41173810966</t>
  </si>
  <si>
    <t>SBIN0017227</t>
  </si>
  <si>
    <t>Hind Tyre</t>
  </si>
  <si>
    <t>Kaimaha</t>
  </si>
  <si>
    <t>Mr. Sabir Ali</t>
  </si>
  <si>
    <t>Madhaya Pradesh</t>
  </si>
  <si>
    <t>Chattarpur</t>
  </si>
  <si>
    <t>https://maps.app.goo.gl/KRosf6Q7usUAUDtw7</t>
  </si>
  <si>
    <t>FIWPA4031C</t>
  </si>
  <si>
    <t>'737162949655</t>
  </si>
  <si>
    <t>'43617385606</t>
  </si>
  <si>
    <t>SBIN0002848</t>
  </si>
  <si>
    <t>Suraj Tyre Puncture</t>
  </si>
  <si>
    <t>Bagrehi</t>
  </si>
  <si>
    <t>Yogendra Kumar</t>
  </si>
  <si>
    <t>Samaj Nager , Bagrehi, Chitrakoot, Uttar Pradesh</t>
  </si>
  <si>
    <t>Chitrakoot</t>
  </si>
  <si>
    <r>
      <rPr>
        <u/>
        <sz val="10"/>
        <color rgb="FF1155CC"/>
        <rFont val="Calibri"/>
      </rPr>
      <t>https://maps.app.goo.gl/4FJW1embaqS2N2C86</t>
    </r>
  </si>
  <si>
    <t>GCNPK2695J</t>
  </si>
  <si>
    <t>'576356213158</t>
  </si>
  <si>
    <t>'50250496350</t>
  </si>
  <si>
    <t>IDIB000T528</t>
  </si>
  <si>
    <t>JKSZ0035</t>
  </si>
  <si>
    <t>HKBN Tyre Works</t>
  </si>
  <si>
    <t>Sedam</t>
  </si>
  <si>
    <t>Chand Pasha</t>
  </si>
  <si>
    <t>HKBN Tyres C/O Birla Shakti Cement Factory, Near Gate No. 2, VC Parking, Sedam, Karnataka</t>
  </si>
  <si>
    <t>https://www.google.com/maps?q=17.159427642822266,77.28826904296875&amp;z=17&amp;hl=en</t>
  </si>
  <si>
    <t>JKSZ0036</t>
  </si>
  <si>
    <t>Pujari Tyre Puncture Garage</t>
  </si>
  <si>
    <t>Patanacross Gulbarg</t>
  </si>
  <si>
    <t>Mallikarjun</t>
  </si>
  <si>
    <t>9008101778, 8548826189</t>
  </si>
  <si>
    <t>Gulbarga</t>
  </si>
  <si>
    <t>https://www.google.com/maps?q=17.387868881225586,76.7158203125&amp;z=17&amp;hl=en</t>
  </si>
  <si>
    <t>EEYPM4129E</t>
  </si>
  <si>
    <t>'485201964872</t>
  </si>
  <si>
    <t>Master Mallikarjun Sayabanna</t>
  </si>
  <si>
    <t>State Bank of Hyderabad</t>
  </si>
  <si>
    <t>'62452773474</t>
  </si>
  <si>
    <t>SBHY0020223</t>
  </si>
  <si>
    <t>Famous Puncture Shop</t>
  </si>
  <si>
    <t>Akkalkot Valsang Toll</t>
  </si>
  <si>
    <t>Saipan Shaikh</t>
  </si>
  <si>
    <t>https://www.google.com/maps?q=17.5910701751709,76.07207489013672&amp;z=17&amp;hl=en</t>
  </si>
  <si>
    <t>Mr. Saipan Jahangir Manaku</t>
  </si>
  <si>
    <t>Bank of Maharashtra</t>
  </si>
  <si>
    <t>'60464469319</t>
  </si>
  <si>
    <t>MAHB0000111</t>
  </si>
  <si>
    <t>Tegiya Super Tyre Works</t>
  </si>
  <si>
    <t>Indapur</t>
  </si>
  <si>
    <t>Firoj Khan</t>
  </si>
  <si>
    <t>Near Lalu Bihar UP Dhaba, Varkute Pati, Indapur, Pune, Maharashtra</t>
  </si>
  <si>
    <t>https://www.google.com/maps?q=18.17825698852539,74.94672393798828&amp;z=17&amp;hl=en</t>
  </si>
  <si>
    <t>CGRPN7241P</t>
  </si>
  <si>
    <t>'586833293885</t>
  </si>
  <si>
    <t>Mr Md Nasruddin</t>
  </si>
  <si>
    <t>'768102010011903</t>
  </si>
  <si>
    <t>UBIN0576816</t>
  </si>
  <si>
    <t>JKWZ0113</t>
  </si>
  <si>
    <t>Ayan Tyre Works</t>
  </si>
  <si>
    <t>Daund</t>
  </si>
  <si>
    <t>Pune-Solapur Road, Patas, Daund, Pune</t>
  </si>
  <si>
    <r>
      <rPr>
        <u/>
        <sz val="10"/>
        <color rgb="FF1155CC"/>
        <rFont val="Calibri"/>
      </rPr>
      <t>https://maps.app.goo.gl/WDqs7Yoai16Avto87</t>
    </r>
  </si>
  <si>
    <t>Noor Tyre Works</t>
  </si>
  <si>
    <t>Kalamboli</t>
  </si>
  <si>
    <t>Md Nooralam</t>
  </si>
  <si>
    <t>C/O Noor Tyre Works, Truck Terminal No. 5, Near TIPL Park Office, Kalamboli, Navi Mumbai</t>
  </si>
  <si>
    <t>Navi Mumbai</t>
  </si>
  <si>
    <r>
      <rPr>
        <u/>
        <sz val="10"/>
        <color rgb="FF1155CC"/>
        <rFont val="Calibri"/>
      </rPr>
      <t>https://maps.app.goo.gl/4GREd5mwupt4bh478</t>
    </r>
  </si>
  <si>
    <t>BOFPM3866Q</t>
  </si>
  <si>
    <t>'365848416971</t>
  </si>
  <si>
    <t>Mo Nooralam</t>
  </si>
  <si>
    <t>DBC Bank</t>
  </si>
  <si>
    <t>'08421900005845</t>
  </si>
  <si>
    <t>DCBL0000084</t>
  </si>
  <si>
    <t>Swami Tyre Works</t>
  </si>
  <si>
    <t>Phursungi</t>
  </si>
  <si>
    <t>9764848017,8308977893</t>
  </si>
  <si>
    <t>C/O Swami Tyre Works, Phursungi Phata, Pune-Saswad Road, Tal-Haveli, Dist-Pune, Maharashtra</t>
  </si>
  <si>
    <r>
      <rPr>
        <u/>
        <sz val="10"/>
        <color rgb="FF1155CC"/>
        <rFont val="Calibri"/>
      </rPr>
      <t>https://maps.app.goo.gl/RgAbYZAgedAD2Z3V7</t>
    </r>
  </si>
  <si>
    <t>Divakaran Damodaran Valiathazhathu</t>
  </si>
  <si>
    <t>Federal Bank</t>
  </si>
  <si>
    <t>'17850100000529</t>
  </si>
  <si>
    <t>FDRL0001785</t>
  </si>
  <si>
    <t>Savings Account</t>
  </si>
  <si>
    <t>Ajmeri Tyre Workshop</t>
  </si>
  <si>
    <t>Kasara Ghat</t>
  </si>
  <si>
    <t>Md Khurshid Ansari</t>
  </si>
  <si>
    <t>C/O Ajmeri Tyre Service, Near Saivay Hotel, Kasara Ghat, Mumbai-Agra Road, Tal- Shahapur, Dist- Thane, Maharashtra</t>
  </si>
  <si>
    <r>
      <rPr>
        <u/>
        <sz val="10"/>
        <color rgb="FF1155CC"/>
        <rFont val="Calibri"/>
      </rPr>
      <t>https://www.google.com/maps/place/19%C2%B039'41.0%22N+73%C2%B029'57.2%22E/@19.6613911,73.4966407,17z/data=!3m1!4b1!4m4!3m3!8m2!3d19.6613911!4d73.4992156?hl=en&amp;entry=ttu&amp;g_ep=EgoyMDI1MDEwNi4xIKXMDSoASAFQAw%3D%3D</t>
    </r>
  </si>
  <si>
    <t>Mohanmmad Khurshid Mohammad Jan Ansari</t>
  </si>
  <si>
    <t>'603806174924</t>
  </si>
  <si>
    <t>MAHB0000190</t>
  </si>
  <si>
    <t>On Hold, Out of Town</t>
  </si>
  <si>
    <t>JKWZ0117</t>
  </si>
  <si>
    <t>Md Aslam Ansari</t>
  </si>
  <si>
    <t>Shraddha Tyre Works</t>
  </si>
  <si>
    <t>Dattu Parbhat Salunke</t>
  </si>
  <si>
    <t>Chhatrapati Sambhaji Nagar</t>
  </si>
  <si>
    <r>
      <rPr>
        <u/>
        <sz val="10"/>
        <color rgb="FF1155CC"/>
        <rFont val="Calibri"/>
      </rPr>
      <t>https://www.google.com/maps/place/19%C2%B053'04.2%22N+74%C2%B041'23.8%22E/@19.8845014,74.6873567,17z/data=!3m1!4b1!4m4!3m3!8m2!3d19.8845014!4d74.6899316?hl=en&amp;entry=ttu&amp;g_ep=EgoyMDI1MDEwNi4xIKXMDSoASAFQAw%3D%3D</t>
    </r>
  </si>
  <si>
    <t>CNDPS0499F</t>
  </si>
  <si>
    <t>'620341917657</t>
  </si>
  <si>
    <t>Mr. Dattu Parbhat Salunke</t>
  </si>
  <si>
    <t>'60250260067</t>
  </si>
  <si>
    <t>MAHB0000267</t>
  </si>
  <si>
    <t>National Tyres Services</t>
  </si>
  <si>
    <t>Anantpur</t>
  </si>
  <si>
    <t>Nasruddin Ansari</t>
  </si>
  <si>
    <t>Survey No 115/P, Samruddhi Expressway, Anantpur, Taluka- Gangapur, Dist-  Chh. Sambhajinagar, Maharashtra</t>
  </si>
  <si>
    <r>
      <rPr>
        <u/>
        <sz val="10"/>
        <color rgb="FF1155CC"/>
        <rFont val="Calibri"/>
      </rPr>
      <t>https://www.google.com/maps/place/19%C2%B056'45.8%22N+75%C2%B001'19.6%22E/@19.9477693,75.0141259,15.13z/data=!4m4!3m3!8m2!3d19.946055!4d75.0221167?hl=en&amp;entry=ttu&amp;g_ep=EgoyMDI1MDEwNi4xIKXMDSoASAFQAw%3D%3D</t>
    </r>
  </si>
  <si>
    <t>CLKPA0054P</t>
  </si>
  <si>
    <t>'546517941641</t>
  </si>
  <si>
    <t>Mr. Nasruddin Ansari</t>
  </si>
  <si>
    <t>'3741617087</t>
  </si>
  <si>
    <t>CBIN0282034</t>
  </si>
  <si>
    <t>Lucky Tyre Services</t>
  </si>
  <si>
    <t>Shaikh Shahabaz Navab Shaikh</t>
  </si>
  <si>
    <r>
      <rPr>
        <u/>
        <sz val="10"/>
        <color rgb="FF1155CC"/>
        <rFont val="Calibri"/>
      </rPr>
      <t>https://www.google.com/maps/place/19%C2%B056'40.6%22N+75%C2%B023'54.1%22E/@19.9446183,75.3957901,17z/data=!3m1!4b1!4m4!3m3!8m2!3d19.9446183!4d75.398365?hl=en&amp;entry=ttu&amp;g_ep=EgoyMDI1MDEwNi4xIKXMDSoASAFQAw%3D%3D</t>
    </r>
  </si>
  <si>
    <t>BQKPS1535H</t>
  </si>
  <si>
    <t>'612932532328</t>
  </si>
  <si>
    <t>Sheikh Shahabaj Sheikh Nawab</t>
  </si>
  <si>
    <t>'1213576658</t>
  </si>
  <si>
    <t>KKBK0001946</t>
  </si>
  <si>
    <t>Anna Tyre Works</t>
  </si>
  <si>
    <t>Mohammad Irshad Mohammad Shafi</t>
  </si>
  <si>
    <t>https://www.google.com/maps/place/20%C2%B002'48.6%22N+76%C2%B022'15.5%22E/@20.0468333,76.3709722,671m/data=!3m2!1e3!4b1!4m4!3m3!8m2!3d20.0468333!4d76.3709722?hl=en&amp;entry=ttu&amp;g_ep=EgoyMDI1MDEyOS4xIKXMDSoASAFQAw%3D%3D</t>
  </si>
  <si>
    <t>GMRPM3189R</t>
  </si>
  <si>
    <t>'898440780324</t>
  </si>
  <si>
    <t>'7947799455</t>
  </si>
  <si>
    <t>KKBK0001990</t>
  </si>
  <si>
    <t>Samriddhi Tyre Service</t>
  </si>
  <si>
    <t>Shoeb Rashidkha Pathan</t>
  </si>
  <si>
    <t>Mumbai-Nagpur Samruddhi Expressway, Mandwa, Tal-Lonar, Dist-Buldhana</t>
  </si>
  <si>
    <t>https://www.google.com/maps/place/20%C2%B002'51.6%22N+76%C2%B021'45.0%22E/@20.0476667,76.3625,671m/data=!3m2!1e3!4b1!4m4!3m3!8m2!3d20.0476667!4d76.3625?hl=en&amp;entry=ttu&amp;g_ep=EgoyMDI1MDEyOS4xIKXMDSoASAFQAw%3D%3D</t>
  </si>
  <si>
    <t>GWOPP2995B</t>
  </si>
  <si>
    <t>'289820918470</t>
  </si>
  <si>
    <t>Shoib Rashid Pathan</t>
  </si>
  <si>
    <t>'33339409606</t>
  </si>
  <si>
    <t>SBIN0004743</t>
  </si>
  <si>
    <t>Satguru Tyre Works</t>
  </si>
  <si>
    <t>Pramod Kawarkhe</t>
  </si>
  <si>
    <r>
      <rPr>
        <u/>
        <sz val="10"/>
        <color rgb="FF1155CC"/>
        <rFont val="Calibri"/>
      </rPr>
      <t>https://www.google.com/maps/place/20%C2%B012'17.9%22N+76%C2%B042'55.0%22E/@20.2015026,76.7062504,14.68z/data=!4m4!3m3!8m2!3d20.2049729!4d76.7152805?hl=en&amp;entry=ttu&amp;g_ep=EgoyMDI1MDEwNi4xIKXMDSoASAFQAw%3D%3D</t>
    </r>
  </si>
  <si>
    <t>'940312583235</t>
  </si>
  <si>
    <t>Mr. Pramod Vishnu Kawarkhe</t>
  </si>
  <si>
    <t>'3450350631</t>
  </si>
  <si>
    <t>CBIN0281632</t>
  </si>
  <si>
    <t>Jadhav Tyre Works</t>
  </si>
  <si>
    <t>Ashishrao Arvindrao Jadhav</t>
  </si>
  <si>
    <r>
      <rPr>
        <u/>
        <sz val="10"/>
        <color rgb="FF1155CC"/>
        <rFont val="Calibri"/>
      </rPr>
      <t>https://www.google.com/maps/place/20%C2%B031'34.9%22N+77%C2%B033'23.6%22E/@20.5263601,77.5539899,17z/data=!3m1!4b1!4m4!3m3!8m2!3d20.5263601!4d77.5565648?hl=en&amp;entry=ttu&amp;g_ep=EgoyMDI1MDEwNi4xIKXMDSoASAFQAw%3D%3D</t>
    </r>
  </si>
  <si>
    <t>Md Ausad</t>
  </si>
  <si>
    <r>
      <rPr>
        <u/>
        <sz val="10"/>
        <color rgb="FF1155CC"/>
        <rFont val="Calibri"/>
      </rPr>
      <t>https://www.google.com/maps/place/20%C2%B036'50.5%22N+77%C2%B051'20.1%22E/@20.6134949,77.8500056,15.79z/data=!4m4!3m3!8m2!3d20.6140167!4d77.8555867?hl=en&amp;entry=ttu&amp;g_ep=EgoyMDI1MDEwNi4xIKXMDSoASAFQAw%3D%3D</t>
    </r>
  </si>
  <si>
    <t>FFZPA3006M</t>
  </si>
  <si>
    <t>'630690344658</t>
  </si>
  <si>
    <t>'42188484256</t>
  </si>
  <si>
    <t>SBIN0015344</t>
  </si>
  <si>
    <t>JKWZ0126</t>
  </si>
  <si>
    <t>Surkahi Tyre Service</t>
  </si>
  <si>
    <t>Md Yasin</t>
  </si>
  <si>
    <t>7256047081; 9595468471</t>
  </si>
  <si>
    <r>
      <rPr>
        <u/>
        <sz val="10"/>
        <color rgb="FF1155CC"/>
        <rFont val="Calibri"/>
      </rPr>
      <t>https://www.google.com/maps/place/20%C2%B047'57.4%22N+78%C2%B021'58.7%22E/@20.7976247,78.3586533,15.1z/data=!4m4!3m3!8m2!3d20.7992734!4d78.3662981?hl=en&amp;entry=ttu&amp;g_ep=EgoyMDI1MDEwNi4xIKXMDSoASAFQAw%3D%3D</t>
    </r>
  </si>
  <si>
    <t>BEPPY1979E</t>
  </si>
  <si>
    <t>'6913950302773</t>
  </si>
  <si>
    <t>MD Yasin</t>
  </si>
  <si>
    <t>'39677745809</t>
  </si>
  <si>
    <t>Sai Mohan Tyre Works</t>
  </si>
  <si>
    <t>Warangal</t>
  </si>
  <si>
    <t>Nizambad JBM Bus Depot</t>
  </si>
  <si>
    <t>Shetty Mohan</t>
  </si>
  <si>
    <t xml:space="preserve">Mohan tyres Auto Nager ,H No 11-28-1/2,B/2, Auto Nagar, Warangal- 506002 </t>
  </si>
  <si>
    <t>https://maps.app.goo.gl/BGmdgYsje7NnwCmU8</t>
  </si>
  <si>
    <t>BGPPS7038J</t>
  </si>
  <si>
    <t>HDFC</t>
  </si>
  <si>
    <t>'50200030733132</t>
  </si>
  <si>
    <t>HDFC0009184</t>
  </si>
  <si>
    <t>Current Accout</t>
  </si>
  <si>
    <t>Ya Taj Tyre Service</t>
  </si>
  <si>
    <t>Greenline Nagpur Inhub</t>
  </si>
  <si>
    <t>Reyaz Seraj Ansari</t>
  </si>
  <si>
    <t>Near Ajmeri Masjid, Wardha Road, Butibori, Nagpur, Maharashtra</t>
  </si>
  <si>
    <r>
      <rPr>
        <u/>
        <sz val="11"/>
        <color rgb="FF1155CC"/>
        <rFont val="Calibri"/>
      </rPr>
      <t>https://maps.app.goo.gl/sndvZXNhCsS4yYbc8</t>
    </r>
  </si>
  <si>
    <t>CLUPR2215K</t>
  </si>
  <si>
    <t>'664311076968</t>
  </si>
  <si>
    <t>Mr. Mohammad Reyaz</t>
  </si>
  <si>
    <t>'161410100123636</t>
  </si>
  <si>
    <t>UBIN0564001</t>
  </si>
  <si>
    <t>Allapalli</t>
  </si>
  <si>
    <t>Atul Wakil</t>
  </si>
  <si>
    <t>Kamancheru, Aheri Subdristrict, Gadchiroli</t>
  </si>
  <si>
    <t>Gadchiroli</t>
  </si>
  <si>
    <r>
      <rPr>
        <u/>
        <sz val="11"/>
        <color rgb="FF1155CC"/>
        <rFont val="Calibri"/>
      </rPr>
      <t>https://maps.app.goo.gl/rjfNFVjATjHREpPX9</t>
    </r>
  </si>
  <si>
    <t>AEOPW5523Q</t>
  </si>
  <si>
    <t>'513043888263</t>
  </si>
  <si>
    <t>'32724057695</t>
  </si>
  <si>
    <t>SBIN0003271</t>
  </si>
  <si>
    <t>Md Kadir</t>
  </si>
  <si>
    <t>9525715630 / 8328811839</t>
  </si>
  <si>
    <t>Kalinga Nagar , Jajpur Odisha</t>
  </si>
  <si>
    <t>https://maps.app.goo.gl/RHZHWZBtiASLFVp39</t>
  </si>
  <si>
    <t>EGNPK5917D</t>
  </si>
  <si>
    <t>'386362883935</t>
  </si>
  <si>
    <t>MD Kadir</t>
  </si>
  <si>
    <t>'920010064997289</t>
  </si>
  <si>
    <t>UTIB0000859</t>
  </si>
  <si>
    <t>JKWZ0129</t>
  </si>
  <si>
    <t>K.G.N Tyre workshop</t>
  </si>
  <si>
    <t>Umred</t>
  </si>
  <si>
    <t>Mojibul Haneef Sheikh</t>
  </si>
  <si>
    <t>Ohm petrol pump, Girad road, Mangrud,Bhiwapur, Nagpur,Maharashtra</t>
  </si>
  <si>
    <t>https://maps.app.goo.gl/cphQDyigePCNZWQU6</t>
  </si>
  <si>
    <t>KFRPS5581C</t>
  </si>
  <si>
    <t>'293901056034</t>
  </si>
  <si>
    <t>Shaikh Mohd Mujibal</t>
  </si>
  <si>
    <t>'11341479673</t>
  </si>
  <si>
    <t>SBIN0000493</t>
  </si>
  <si>
    <t>Raju Tyre Shop</t>
  </si>
  <si>
    <t>Mr Rajesh Kumar</t>
  </si>
  <si>
    <t xml:space="preserve"> Bansjor, Jharkhand</t>
  </si>
  <si>
    <t>https://maps.app.goo.gl/omuxNh8JKeSDRBpC9</t>
  </si>
  <si>
    <t>NGMPK4213C</t>
  </si>
  <si>
    <t>'315886907885</t>
  </si>
  <si>
    <t>'84064224228</t>
  </si>
  <si>
    <t>SBIN0RRVCGB</t>
  </si>
  <si>
    <t>Gammon Tyre India</t>
  </si>
  <si>
    <t>Md Taufic Alam</t>
  </si>
  <si>
    <t>NH- 63, Bellari - Hosapete Main Road, Near Relince Petrol Pump,Kurekuppa , Dist. Bellari Karnataka</t>
  </si>
  <si>
    <t>Bellari</t>
  </si>
  <si>
    <t>https://maps.app.goo.gl/YRKtjQXpW1GXmm6QA</t>
  </si>
  <si>
    <t>EWRPA8519P</t>
  </si>
  <si>
    <t>'592525962557</t>
  </si>
  <si>
    <t>'923010053479807</t>
  </si>
  <si>
    <t>UTIB0003870</t>
  </si>
  <si>
    <t>Mata Tyre Work</t>
  </si>
  <si>
    <t>Bambai Maharaju</t>
  </si>
  <si>
    <t>https://maps.app.goo.gl/XbnJ9Lh96WtJpagu7</t>
  </si>
  <si>
    <t>XXXL</t>
  </si>
  <si>
    <t>DRHPB2955Q</t>
  </si>
  <si>
    <t>'770879304690</t>
  </si>
  <si>
    <t>Bombai Maharaju</t>
  </si>
  <si>
    <t>'37109632832</t>
  </si>
  <si>
    <t>SBIN000981</t>
  </si>
  <si>
    <t>Mobarak Ansari</t>
  </si>
  <si>
    <t>Shriram Nagar NH6 Raipur Nagpur Highway Shriram Nagar Post, Tal. Sadak, Soundad, Gondiya, Maharashtra</t>
  </si>
  <si>
    <t>https://maps.app.goo.gl/bedHrPBTUyTSmq8W9</t>
  </si>
  <si>
    <t>FGHPA4658C</t>
  </si>
  <si>
    <t>'961871274629</t>
  </si>
  <si>
    <t>'5190049949</t>
  </si>
  <si>
    <t>CBIN0283604</t>
  </si>
  <si>
    <t>KGN Tyre Service MIDC Bhandara</t>
  </si>
  <si>
    <t>Gulam Mustafa Ayub Ansari</t>
  </si>
  <si>
    <t>NH-06(NEW NH-53), Kanahadmoh, Dhargaon, Maharashtra 441924</t>
  </si>
  <si>
    <t>https://maps.app.goo.gl/QP4CyYWFxi5aThwC9</t>
  </si>
  <si>
    <t>DBLPA1563H</t>
  </si>
  <si>
    <t>'315949172041</t>
  </si>
  <si>
    <t>MD Gulam Mustafa Atub Ansari</t>
  </si>
  <si>
    <t>'920210110020232</t>
  </si>
  <si>
    <t>BKID0009202</t>
  </si>
  <si>
    <t>MD Sahbub Alam Tyre Service</t>
  </si>
  <si>
    <t>Sumerpur</t>
  </si>
  <si>
    <t>In-Hub For YAN Transport</t>
  </si>
  <si>
    <t>MD Sahbub Alam</t>
  </si>
  <si>
    <t>Sumerpur Rural, Uttar Pradesh</t>
  </si>
  <si>
    <t>Hamirpur</t>
  </si>
  <si>
    <r>
      <rPr>
        <u/>
        <sz val="10"/>
        <color rgb="FF1155CC"/>
        <rFont val="Calibri"/>
      </rPr>
      <t>https://maps.app.goo.gl/zNBXAMFmdKPXhVze7</t>
    </r>
  </si>
  <si>
    <t>EQBPA4841J</t>
  </si>
  <si>
    <t>'863871634941</t>
  </si>
  <si>
    <t xml:space="preserve">Indian Bank </t>
  </si>
  <si>
    <t>'7365821716</t>
  </si>
  <si>
    <t>IDIB000M324</t>
  </si>
  <si>
    <t>JKNZ0079</t>
  </si>
  <si>
    <t>Khan Tyre</t>
  </si>
  <si>
    <t>Pathredi</t>
  </si>
  <si>
    <t>Moeen Khan</t>
  </si>
  <si>
    <t>8818096645 / 9996219342</t>
  </si>
  <si>
    <t>Village Patherdi, Bilaspur Kalan, Haryana</t>
  </si>
  <si>
    <t>Pathradi</t>
  </si>
  <si>
    <t>https://maps.app.goo.gl/yi2ghTj7GKNGNTNF8</t>
  </si>
  <si>
    <t>BPOPN3013G</t>
  </si>
  <si>
    <t>'382465652121</t>
  </si>
  <si>
    <t>Naiyar</t>
  </si>
  <si>
    <t>'41136537637</t>
  </si>
  <si>
    <t>SBIN0010335</t>
  </si>
  <si>
    <t>Ansari Tyre Works</t>
  </si>
  <si>
    <t>Satna</t>
  </si>
  <si>
    <t>Rakib Alam</t>
  </si>
  <si>
    <t>Majhgawan Bypass Road, Majhgawan, M.P.</t>
  </si>
  <si>
    <r>
      <rPr>
        <u/>
        <sz val="10"/>
        <color rgb="FF1155CC"/>
        <rFont val="Calibri, sans-serif"/>
      </rPr>
      <t>https://maps.app.goo.gl/kBbG2Nr4MumYsU1c6</t>
    </r>
  </si>
  <si>
    <t>FLAPA2381E</t>
  </si>
  <si>
    <t>'429558206811</t>
  </si>
  <si>
    <t>Bandhan Bank Limited</t>
  </si>
  <si>
    <t>'20200014668232</t>
  </si>
  <si>
    <t>BDBL0001184</t>
  </si>
  <si>
    <t>Bihar Tyre Workshop</t>
  </si>
  <si>
    <t>MD Sanaulla</t>
  </si>
  <si>
    <t>Panna Amanganj Road , Akola near Tiger Reserve Gate</t>
  </si>
  <si>
    <t>https://maps.app.goo.gl/fuVKNtijH7UHrh3N8</t>
  </si>
  <si>
    <t>JTMPS6827P</t>
  </si>
  <si>
    <t>'860160363113</t>
  </si>
  <si>
    <t>MD Sanaullah</t>
  </si>
  <si>
    <t>'55298100000532</t>
  </si>
  <si>
    <t>BRB0PANNAX</t>
  </si>
  <si>
    <t>JKEZ0088</t>
  </si>
  <si>
    <t>Saddam Old Tyre Shop</t>
  </si>
  <si>
    <t>In-Hub Sagar Infra</t>
  </si>
  <si>
    <t>Indramani</t>
  </si>
  <si>
    <t>West Bangal</t>
  </si>
  <si>
    <t>https://maps.app.goo.gl/iLuQoKXpMb6ZPV7p9</t>
  </si>
  <si>
    <t>OTSPS3697J</t>
  </si>
  <si>
    <t>'497816327627</t>
  </si>
  <si>
    <t>MD Saddam</t>
  </si>
  <si>
    <t>'922010049479566</t>
  </si>
  <si>
    <t>UTIB0002260</t>
  </si>
  <si>
    <t>Indian Tyre Motor Garage</t>
  </si>
  <si>
    <t>JKMF (IN HUB)</t>
  </si>
  <si>
    <t>In-Hub (SHTPL,SHCM,Aditya Logistics)</t>
  </si>
  <si>
    <t>Mohit Thakur</t>
  </si>
  <si>
    <t>Khadeer</t>
  </si>
  <si>
    <t>573 At Sortpawadi,Naigaon Tal- Haveli,Pune Next To Purogami,Madhyamik Viyalaya Pune Solapur Road</t>
  </si>
  <si>
    <t>https://www.google.com/maps/d/u/0/edit?mid=1hvxoYFApeD6HXRNIbqmhFBrjdJmTFuR1&amp;hl=en&amp;ll</t>
  </si>
  <si>
    <t>GMVPK2531P</t>
  </si>
  <si>
    <t>"675939667344</t>
  </si>
  <si>
    <t>'44238160795</t>
  </si>
  <si>
    <t>SBIN0020259</t>
  </si>
  <si>
    <t>Current account</t>
  </si>
  <si>
    <t>JKEZ0089</t>
  </si>
  <si>
    <t xml:space="preserve">Taslim Jahana Tyre Work </t>
  </si>
  <si>
    <t>In-Hub Ritco</t>
  </si>
  <si>
    <t>MD Guddu</t>
  </si>
  <si>
    <t>Main Road, Kherual,Post,Hirma, Dist- Jharsuguda</t>
  </si>
  <si>
    <t>https://maps.app.goo.gl/uhZcowFfFtdwP7Kt9</t>
  </si>
  <si>
    <t>DCDPG5464E</t>
  </si>
  <si>
    <t>"801104342440</t>
  </si>
  <si>
    <t>"0740104000134255</t>
  </si>
  <si>
    <t>IBKL0000740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</si>
</sst>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\-yyyy"/>
    <numFmt numFmtId="165" formatCode="dd&quot;-&quot;mm&quot;-&quot;yyyy"/>
    <numFmt numFmtId="166" formatCode="d\-m\-yyyy"/>
    <numFmt numFmtId="167" formatCode="dd\-mm\-yy"/>
    <numFmt numFmtId="168" formatCode="mm\-dd\-yyyy"/>
  </numFmts>
  <fonts count="6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Calibri"/>
    </font>
    <font>
      <sz val="9"/>
      <color rgb="FF1F1F1F"/>
      <name val="&quot;Google Sans&quot;"/>
    </font>
    <font>
      <sz val="10"/>
      <color rgb="FF000000"/>
      <name val="Arial"/>
    </font>
    <font>
      <sz val="10"/>
      <color theme="1"/>
      <name val="Calibri"/>
    </font>
    <font>
      <sz val="11"/>
      <color rgb="FF000000"/>
      <name val="Calibri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000000"/>
      <name val="Calibri"/>
    </font>
    <font>
      <u/>
      <sz val="10"/>
      <color rgb="FF0563C1"/>
      <name val="Calibri"/>
    </font>
    <font>
      <u/>
      <sz val="10"/>
      <color theme="1"/>
      <name val="Calibri"/>
    </font>
    <font>
      <u/>
      <sz val="10"/>
      <color rgb="FF0563C1"/>
      <name val="Calibri"/>
    </font>
    <font>
      <sz val="10"/>
      <color rgb="FF000000"/>
      <name val="Calibri"/>
    </font>
    <font>
      <sz val="10"/>
      <color rgb="FF1F1F1F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sz val="10"/>
      <color rgb="FF0563C1"/>
      <name val="Calibri"/>
    </font>
    <font>
      <u/>
      <sz val="10"/>
      <color rgb="FF0000FF"/>
      <name val="Calibri"/>
    </font>
    <font>
      <sz val="10"/>
      <color rgb="FF3D4594"/>
      <name val="Calibri"/>
    </font>
    <font>
      <u/>
      <sz val="10"/>
      <color rgb="FF3D4594"/>
      <name val="Calibri"/>
    </font>
    <font>
      <sz val="10"/>
      <color rgb="FF202124"/>
      <name val="Calibri"/>
    </font>
    <font>
      <u/>
      <sz val="10"/>
      <color rgb="FF0563C1"/>
      <name val="Calibri"/>
    </font>
    <font>
      <u/>
      <sz val="10"/>
      <color rgb="FF1155CC"/>
      <name val="Calibri"/>
    </font>
    <font>
      <b/>
      <u/>
      <sz val="10"/>
      <color theme="1"/>
      <name val="Calibri"/>
    </font>
    <font>
      <b/>
      <u/>
      <sz val="10"/>
      <color rgb="FF1155CC"/>
      <name val="Calibri"/>
    </font>
    <font>
      <b/>
      <sz val="10"/>
      <color rgb="FF3C4043"/>
      <name val="Calibri"/>
    </font>
    <font>
      <sz val="10"/>
      <color rgb="FF222222"/>
      <name val="Calibri"/>
    </font>
    <font>
      <sz val="10"/>
      <color rgb="FF0000FF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sz val="10"/>
      <color rgb="FF5E5E5E"/>
      <name val="&quot;Google Sans&quot;"/>
    </font>
    <font>
      <sz val="10"/>
      <color rgb="FF222222"/>
      <name val="Calibri"/>
    </font>
    <font>
      <sz val="10"/>
      <color rgb="FF000000"/>
      <name val="Roboto"/>
    </font>
    <font>
      <u/>
      <sz val="11"/>
      <color rgb="FF0000FF"/>
      <name val="Calibri"/>
    </font>
    <font>
      <sz val="10"/>
      <color rgb="FF3C4043"/>
      <name val="Calibri"/>
    </font>
    <font>
      <u/>
      <sz val="10"/>
      <color rgb="FF0563C1"/>
      <name val="Calibri"/>
    </font>
    <font>
      <u/>
      <sz val="10"/>
      <color rgb="FF1155CC"/>
      <name val="Calibri"/>
    </font>
    <font>
      <u/>
      <sz val="10"/>
      <color rgb="FF0000FF"/>
      <name val="Calibri"/>
    </font>
    <font>
      <u/>
      <sz val="10"/>
      <color rgb="FF0563C1"/>
      <name val="Calibri"/>
    </font>
    <font>
      <sz val="10"/>
      <color rgb="FF000000"/>
      <name val="Docs-Calibri"/>
    </font>
    <font>
      <u/>
      <sz val="10"/>
      <color rgb="FF0563C1"/>
      <name val="Calibri"/>
    </font>
    <font>
      <u/>
      <sz val="10"/>
      <color rgb="FF0000FF"/>
      <name val="Calibri"/>
    </font>
    <font>
      <u/>
      <sz val="10"/>
      <color rgb="FF0563C1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1155CC"/>
      <name val="Calibri"/>
    </font>
    <font>
      <u/>
      <sz val="10"/>
      <color rgb="FF0000FF"/>
      <name val="Calibri"/>
    </font>
    <font>
      <u/>
      <sz val="10"/>
      <color rgb="FF1155CC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563C1"/>
      <name val="Calibri"/>
    </font>
    <font>
      <u/>
      <sz val="10"/>
      <color rgb="FF0000FF"/>
      <name val="Calibri"/>
    </font>
    <font>
      <sz val="10"/>
      <color rgb="FF5E5E5E"/>
      <name val="Calibri"/>
    </font>
    <font>
      <u/>
      <sz val="11"/>
      <color rgb="FF0000FF"/>
      <name val="Calibri"/>
    </font>
    <font>
      <u/>
      <sz val="11"/>
      <color rgb="FF1F497D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000FF"/>
      <name val="Arial"/>
    </font>
    <font>
      <u/>
      <sz val="10"/>
      <color rgb="FF1155CC"/>
      <name val="Calibri"/>
    </font>
    <font>
      <u/>
      <sz val="11"/>
      <color rgb="FF1155CC"/>
      <name val="Calibri"/>
    </font>
    <font>
      <u/>
      <sz val="10"/>
      <color rgb="FF1155CC"/>
      <name val="Calibri, sans-serif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EDF4FF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theme="7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center"/>
    </xf>
    <xf numFmtId="165" fontId="5" fillId="7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0" fontId="5" fillId="7" borderId="1" xfId="0" quotePrefix="1" applyFont="1" applyFill="1" applyBorder="1" applyAlignment="1">
      <alignment horizontal="center"/>
    </xf>
    <xf numFmtId="0" fontId="5" fillId="7" borderId="1" xfId="0" applyFont="1" applyFill="1" applyBorder="1" applyAlignment="1"/>
    <xf numFmtId="166" fontId="5" fillId="7" borderId="1" xfId="0" applyNumberFormat="1" applyFont="1" applyFill="1" applyBorder="1" applyAlignment="1"/>
    <xf numFmtId="0" fontId="11" fillId="4" borderId="1" xfId="0" applyFont="1" applyFill="1" applyBorder="1" applyAlignment="1">
      <alignment horizontal="center"/>
    </xf>
    <xf numFmtId="164" fontId="5" fillId="7" borderId="1" xfId="0" applyNumberFormat="1" applyFont="1" applyFill="1" applyBorder="1" applyAlignment="1"/>
    <xf numFmtId="0" fontId="2" fillId="9" borderId="0" xfId="0" applyFont="1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5" fillId="7" borderId="1" xfId="0" quotePrefix="1" applyFont="1" applyFill="1" applyBorder="1" applyAlignment="1"/>
    <xf numFmtId="0" fontId="13" fillId="4" borderId="1" xfId="0" applyFont="1" applyFill="1" applyBorder="1" applyAlignment="1">
      <alignment horizontal="center"/>
    </xf>
    <xf numFmtId="0" fontId="5" fillId="5" borderId="1" xfId="0" applyFont="1" applyFill="1" applyBorder="1" applyAlignment="1"/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/>
    </xf>
    <xf numFmtId="0" fontId="15" fillId="4" borderId="1" xfId="0" applyFont="1" applyFill="1" applyBorder="1" applyAlignment="1">
      <alignment horizontal="center"/>
    </xf>
    <xf numFmtId="167" fontId="5" fillId="4" borderId="1" xfId="0" applyNumberFormat="1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left"/>
    </xf>
    <xf numFmtId="0" fontId="5" fillId="4" borderId="1" xfId="0" applyFont="1" applyFill="1" applyBorder="1" applyAlignment="1"/>
    <xf numFmtId="0" fontId="6" fillId="7" borderId="1" xfId="0" applyFont="1" applyFill="1" applyBorder="1" applyAlignment="1">
      <alignment horizontal="left"/>
    </xf>
    <xf numFmtId="0" fontId="13" fillId="7" borderId="1" xfId="0" applyFont="1" applyFill="1" applyBorder="1" applyAlignment="1">
      <alignment horizontal="left"/>
    </xf>
    <xf numFmtId="0" fontId="13" fillId="7" borderId="1" xfId="0" quotePrefix="1" applyFont="1" applyFill="1" applyBorder="1" applyAlignment="1">
      <alignment horizontal="center"/>
    </xf>
    <xf numFmtId="0" fontId="6" fillId="7" borderId="1" xfId="0" applyFont="1" applyFill="1" applyBorder="1" applyAlignment="1">
      <alignment horizontal="right"/>
    </xf>
    <xf numFmtId="0" fontId="13" fillId="7" borderId="1" xfId="0" applyFont="1" applyFill="1" applyBorder="1" applyAlignment="1"/>
    <xf numFmtId="0" fontId="18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quotePrefix="1" applyFont="1" applyFill="1" applyBorder="1" applyAlignment="1">
      <alignment horizontal="center"/>
    </xf>
    <xf numFmtId="0" fontId="1" fillId="7" borderId="1" xfId="0" applyFont="1" applyFill="1" applyBorder="1" applyAlignment="1"/>
    <xf numFmtId="0" fontId="5" fillId="6" borderId="1" xfId="0" applyFont="1" applyFill="1" applyBorder="1" applyAlignment="1">
      <alignment horizontal="left"/>
    </xf>
    <xf numFmtId="0" fontId="19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left"/>
    </xf>
    <xf numFmtId="0" fontId="20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1" fillId="4" borderId="1" xfId="0" applyFont="1" applyFill="1" applyBorder="1" applyAlignment="1">
      <alignment horizontal="center"/>
    </xf>
    <xf numFmtId="166" fontId="5" fillId="4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/>
    <xf numFmtId="0" fontId="6" fillId="7" borderId="1" xfId="0" quotePrefix="1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top"/>
    </xf>
    <xf numFmtId="0" fontId="23" fillId="4" borderId="1" xfId="0" applyFont="1" applyFill="1" applyBorder="1" applyAlignment="1">
      <alignment horizontal="center" vertical="top"/>
    </xf>
    <xf numFmtId="0" fontId="24" fillId="4" borderId="1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0" fontId="26" fillId="4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/>
    </xf>
    <xf numFmtId="0" fontId="1" fillId="7" borderId="1" xfId="0" applyFont="1" applyFill="1" applyBorder="1"/>
    <xf numFmtId="0" fontId="28" fillId="4" borderId="1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/>
    </xf>
    <xf numFmtId="0" fontId="31" fillId="4" borderId="0" xfId="0" applyFont="1" applyFill="1" applyAlignment="1">
      <alignment horizontal="left"/>
    </xf>
    <xf numFmtId="0" fontId="32" fillId="4" borderId="1" xfId="0" applyFont="1" applyFill="1" applyBorder="1" applyAlignment="1">
      <alignment horizontal="center"/>
    </xf>
    <xf numFmtId="0" fontId="33" fillId="9" borderId="0" xfId="0" applyFont="1" applyFill="1" applyAlignment="1">
      <alignment horizontal="center"/>
    </xf>
    <xf numFmtId="168" fontId="5" fillId="4" borderId="1" xfId="0" applyNumberFormat="1" applyFont="1" applyFill="1" applyBorder="1" applyAlignment="1">
      <alignment horizontal="center"/>
    </xf>
    <xf numFmtId="0" fontId="34" fillId="7" borderId="1" xfId="0" applyFont="1" applyFill="1" applyBorder="1" applyAlignment="1"/>
    <xf numFmtId="0" fontId="5" fillId="8" borderId="1" xfId="0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21" fillId="4" borderId="1" xfId="0" applyFont="1" applyFill="1" applyBorder="1" applyAlignment="1">
      <alignment horizontal="left"/>
    </xf>
    <xf numFmtId="0" fontId="35" fillId="4" borderId="1" xfId="0" applyFont="1" applyFill="1" applyBorder="1" applyAlignment="1">
      <alignment horizontal="center"/>
    </xf>
    <xf numFmtId="0" fontId="36" fillId="7" borderId="1" xfId="0" applyFont="1" applyFill="1" applyBorder="1" applyAlignment="1">
      <alignment horizontal="center"/>
    </xf>
    <xf numFmtId="0" fontId="37" fillId="7" borderId="1" xfId="0" applyFont="1" applyFill="1" applyBorder="1" applyAlignment="1">
      <alignment horizontal="center"/>
    </xf>
    <xf numFmtId="0" fontId="14" fillId="4" borderId="1" xfId="0" quotePrefix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5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38" fillId="7" borderId="1" xfId="0" applyFont="1" applyFill="1" applyBorder="1" applyAlignment="1">
      <alignment horizontal="center"/>
    </xf>
    <xf numFmtId="0" fontId="5" fillId="7" borderId="1" xfId="0" applyFont="1" applyFill="1" applyBorder="1"/>
    <xf numFmtId="166" fontId="5" fillId="7" borderId="1" xfId="0" applyNumberFormat="1" applyFont="1" applyFill="1" applyBorder="1" applyAlignment="1">
      <alignment horizontal="center"/>
    </xf>
    <xf numFmtId="0" fontId="39" fillId="7" borderId="1" xfId="0" applyFont="1" applyFill="1" applyBorder="1" applyAlignment="1">
      <alignment horizontal="center"/>
    </xf>
    <xf numFmtId="0" fontId="40" fillId="4" borderId="1" xfId="0" applyFont="1" applyFill="1" applyBorder="1" applyAlignment="1">
      <alignment horizontal="center"/>
    </xf>
    <xf numFmtId="0" fontId="41" fillId="7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left"/>
    </xf>
    <xf numFmtId="0" fontId="13" fillId="4" borderId="1" xfId="0" quotePrefix="1" applyFont="1" applyFill="1" applyBorder="1" applyAlignment="1">
      <alignment horizontal="center"/>
    </xf>
    <xf numFmtId="0" fontId="42" fillId="7" borderId="1" xfId="0" applyFont="1" applyFill="1" applyBorder="1" applyAlignment="1"/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0" fontId="43" fillId="7" borderId="1" xfId="0" applyFont="1" applyFill="1" applyBorder="1" applyAlignment="1">
      <alignment horizontal="center"/>
    </xf>
    <xf numFmtId="0" fontId="7" fillId="7" borderId="1" xfId="0" quotePrefix="1" applyFont="1" applyFill="1" applyBorder="1" applyAlignment="1">
      <alignment horizontal="center"/>
    </xf>
    <xf numFmtId="0" fontId="7" fillId="7" borderId="1" xfId="0" applyFont="1" applyFill="1" applyBorder="1" applyAlignment="1"/>
    <xf numFmtId="0" fontId="44" fillId="7" borderId="1" xfId="0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0" fontId="45" fillId="7" borderId="1" xfId="0" applyFont="1" applyFill="1" applyBorder="1" applyAlignment="1"/>
    <xf numFmtId="0" fontId="1" fillId="7" borderId="1" xfId="0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46" fillId="7" borderId="1" xfId="0" applyFont="1" applyFill="1" applyBorder="1" applyAlignment="1">
      <alignment horizontal="center"/>
    </xf>
    <xf numFmtId="0" fontId="47" fillId="7" borderId="1" xfId="0" applyFont="1" applyFill="1" applyBorder="1" applyAlignment="1">
      <alignment horizontal="center"/>
    </xf>
    <xf numFmtId="0" fontId="48" fillId="4" borderId="1" xfId="0" applyFont="1" applyFill="1" applyBorder="1" applyAlignment="1">
      <alignment horizontal="left"/>
    </xf>
    <xf numFmtId="0" fontId="7" fillId="7" borderId="1" xfId="0" applyFont="1" applyFill="1" applyBorder="1"/>
    <xf numFmtId="166" fontId="7" fillId="7" borderId="1" xfId="0" applyNumberFormat="1" applyFont="1" applyFill="1" applyBorder="1" applyAlignment="1">
      <alignment horizontal="center"/>
    </xf>
    <xf numFmtId="166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66" fontId="7" fillId="10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14" fillId="4" borderId="0" xfId="0" applyFont="1" applyFill="1" applyAlignment="1">
      <alignment horizontal="center"/>
    </xf>
    <xf numFmtId="0" fontId="49" fillId="7" borderId="1" xfId="0" applyFont="1" applyFill="1" applyBorder="1" applyAlignment="1">
      <alignment horizontal="left"/>
    </xf>
    <xf numFmtId="0" fontId="50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51" fillId="7" borderId="1" xfId="0" applyFont="1" applyFill="1" applyBorder="1" applyAlignment="1">
      <alignment horizontal="center"/>
    </xf>
    <xf numFmtId="0" fontId="2" fillId="7" borderId="1" xfId="0" quotePrefix="1" applyFont="1" applyFill="1" applyBorder="1" applyAlignment="1">
      <alignment horizontal="center"/>
    </xf>
    <xf numFmtId="0" fontId="52" fillId="7" borderId="1" xfId="0" applyFont="1" applyFill="1" applyBorder="1" applyAlignment="1">
      <alignment horizontal="left"/>
    </xf>
    <xf numFmtId="0" fontId="53" fillId="4" borderId="1" xfId="0" applyFont="1" applyFill="1" applyBorder="1" applyAlignment="1">
      <alignment horizontal="left"/>
    </xf>
    <xf numFmtId="0" fontId="0" fillId="7" borderId="0" xfId="0" applyFont="1" applyFill="1" applyAlignment="1"/>
    <xf numFmtId="0" fontId="53" fillId="7" borderId="1" xfId="0" applyFont="1" applyFill="1" applyBorder="1" applyAlignment="1">
      <alignment horizontal="left"/>
    </xf>
    <xf numFmtId="0" fontId="1" fillId="7" borderId="0" xfId="0" quotePrefix="1" applyFont="1" applyFill="1" applyAlignment="1"/>
    <xf numFmtId="164" fontId="5" fillId="11" borderId="1" xfId="0" applyNumberFormat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7" fillId="7" borderId="0" xfId="0" applyFont="1" applyFill="1" applyAlignment="1">
      <alignment horizontal="left"/>
    </xf>
    <xf numFmtId="0" fontId="33" fillId="9" borderId="0" xfId="0" applyFont="1" applyFill="1" applyAlignment="1"/>
    <xf numFmtId="0" fontId="7" fillId="7" borderId="0" xfId="0" applyFont="1" applyFill="1"/>
    <xf numFmtId="0" fontId="54" fillId="7" borderId="1" xfId="0" applyFont="1" applyFill="1" applyBorder="1" applyAlignment="1"/>
    <xf numFmtId="0" fontId="7" fillId="7" borderId="1" xfId="0" quotePrefix="1" applyFont="1" applyFill="1" applyBorder="1" applyAlignment="1"/>
    <xf numFmtId="0" fontId="55" fillId="7" borderId="0" xfId="0" applyFont="1" applyFill="1" applyAlignment="1"/>
    <xf numFmtId="0" fontId="13" fillId="4" borderId="0" xfId="0" applyFont="1" applyFill="1" applyAlignment="1"/>
    <xf numFmtId="0" fontId="4" fillId="7" borderId="2" xfId="0" applyFont="1" applyFill="1" applyBorder="1" applyAlignment="1"/>
    <xf numFmtId="0" fontId="13" fillId="4" borderId="1" xfId="0" applyFont="1" applyFill="1" applyBorder="1" applyAlignment="1"/>
    <xf numFmtId="0" fontId="56" fillId="7" borderId="1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7" borderId="2" xfId="0" applyFont="1" applyFill="1" applyBorder="1" applyAlignment="1">
      <alignment horizontal="left"/>
    </xf>
    <xf numFmtId="0" fontId="57" fillId="7" borderId="2" xfId="0" applyFont="1" applyFill="1" applyBorder="1" applyAlignment="1"/>
    <xf numFmtId="0" fontId="2" fillId="7" borderId="2" xfId="0" quotePrefix="1" applyFont="1" applyFill="1" applyBorder="1" applyAlignment="1">
      <alignment horizontal="center"/>
    </xf>
    <xf numFmtId="0" fontId="7" fillId="7" borderId="0" xfId="0" applyFont="1" applyFill="1" applyAlignment="1"/>
    <xf numFmtId="0" fontId="58" fillId="7" borderId="1" xfId="0" applyFont="1" applyFill="1" applyBorder="1" applyAlignment="1"/>
    <xf numFmtId="0" fontId="2" fillId="7" borderId="1" xfId="0" applyFont="1" applyFill="1" applyBorder="1"/>
    <xf numFmtId="0" fontId="59" fillId="7" borderId="1" xfId="0" applyFont="1" applyFill="1" applyBorder="1" applyAlignment="1"/>
    <xf numFmtId="0" fontId="8" fillId="12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left"/>
    </xf>
    <xf numFmtId="0" fontId="5" fillId="14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left"/>
    </xf>
    <xf numFmtId="0" fontId="8" fillId="14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left"/>
    </xf>
    <xf numFmtId="0" fontId="8" fillId="1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ps.app.goo.gl/6CRydjuQWPzDaeW8A" TargetMode="External"/><Relationship Id="rId299" Type="http://schemas.openxmlformats.org/officeDocument/2006/relationships/hyperlink" Target="https://maps.app.goo.gl/ASxKxh9Y2jMRBnx28" TargetMode="External"/><Relationship Id="rId303" Type="http://schemas.openxmlformats.org/officeDocument/2006/relationships/hyperlink" Target="https://maps.app.goo.gl/4FJW1embaqS2N2C86" TargetMode="External"/><Relationship Id="rId21" Type="http://schemas.openxmlformats.org/officeDocument/2006/relationships/hyperlink" Target="https://goo.gl/maps/v8ao4dXGVzgywkcb6" TargetMode="External"/><Relationship Id="rId42" Type="http://schemas.openxmlformats.org/officeDocument/2006/relationships/hyperlink" Target="https://www.google.com/maps/place/24%C2%B039'30.4%22N+78%C2%B027'09.5%22E/@24.658434,78.452644,17z/data=!3m1!4b1!4m4!3m3!8m2!3d24.658434!4d78.452644?entry=ttu" TargetMode="External"/><Relationship Id="rId63" Type="http://schemas.openxmlformats.org/officeDocument/2006/relationships/hyperlink" Target="https://www.google.com/maps/place/18%C2%B017'36.0%22N+83%C2%B051'45.7%22E/@18.2933261,83.8601141,17z/data=!3m1!4b1!4m4!3m3!8m2!3d18.293321!4d83.862689?entry=ttu" TargetMode="External"/><Relationship Id="rId84" Type="http://schemas.openxmlformats.org/officeDocument/2006/relationships/hyperlink" Target="https://maps.app.goo.gl/y12vDMfwSbDaBxDD6" TargetMode="External"/><Relationship Id="rId138" Type="http://schemas.openxmlformats.org/officeDocument/2006/relationships/hyperlink" Target="https://goo.gl/maps/yBa8h4V5xEsHER6b6" TargetMode="External"/><Relationship Id="rId159" Type="http://schemas.openxmlformats.org/officeDocument/2006/relationships/hyperlink" Target="https://goo.gl/maps/XHJMK4bTQmYjYrzm9" TargetMode="External"/><Relationship Id="rId324" Type="http://schemas.openxmlformats.org/officeDocument/2006/relationships/hyperlink" Target="https://maps.app.goo.gl/RHZHWZBtiASLFVp39" TargetMode="External"/><Relationship Id="rId170" Type="http://schemas.openxmlformats.org/officeDocument/2006/relationships/hyperlink" Target="https://goo.gl/maps/1M6afTQdy1kEF1g48" TargetMode="External"/><Relationship Id="rId191" Type="http://schemas.openxmlformats.org/officeDocument/2006/relationships/hyperlink" Target="https://goo.gl/maps/6LaVRiwAKNmDyS7B9" TargetMode="External"/><Relationship Id="rId205" Type="http://schemas.openxmlformats.org/officeDocument/2006/relationships/hyperlink" Target="https://goo.gl/maps/3eFF4tEowW1brXJm9" TargetMode="External"/><Relationship Id="rId226" Type="http://schemas.openxmlformats.org/officeDocument/2006/relationships/hyperlink" Target="https://maps.app.goo.gl/qJJ9ZUPzTzjnzeJx7" TargetMode="External"/><Relationship Id="rId247" Type="http://schemas.openxmlformats.org/officeDocument/2006/relationships/hyperlink" Target="https://goo.gl/maps/Tr8GYem7Rhz26CAi7" TargetMode="External"/><Relationship Id="rId107" Type="http://schemas.openxmlformats.org/officeDocument/2006/relationships/hyperlink" Target="https://goo.gl/maps/HoBMdFnY7sbre21P7" TargetMode="External"/><Relationship Id="rId268" Type="http://schemas.openxmlformats.org/officeDocument/2006/relationships/hyperlink" Target="https://www.google.com/maps?q=15.3988683,76.3069983&amp;z=17&amp;hl=en" TargetMode="External"/><Relationship Id="rId289" Type="http://schemas.openxmlformats.org/officeDocument/2006/relationships/hyperlink" Target="https://maps.app.goo.gl/eua1JX4EGSvCQPjn7" TargetMode="External"/><Relationship Id="rId11" Type="http://schemas.openxmlformats.org/officeDocument/2006/relationships/hyperlink" Target="https://goo.gl/maps/BBZkUFdw5Qhsdo2C6" TargetMode="External"/><Relationship Id="rId32" Type="http://schemas.openxmlformats.org/officeDocument/2006/relationships/hyperlink" Target="https://goo.gl/maps/cRvNMd1YTAvh76St9" TargetMode="External"/><Relationship Id="rId53" Type="http://schemas.openxmlformats.org/officeDocument/2006/relationships/hyperlink" Target="https://goo.gl/maps/39HxCRjeFE1UyJMj6" TargetMode="External"/><Relationship Id="rId74" Type="http://schemas.openxmlformats.org/officeDocument/2006/relationships/hyperlink" Target="https://goo.gl/maps/tzJHCHr27ND56zC36" TargetMode="External"/><Relationship Id="rId128" Type="http://schemas.openxmlformats.org/officeDocument/2006/relationships/hyperlink" Target="https://goo.gl/maps/Rt4MFNZZkMrxb5Jo9" TargetMode="External"/><Relationship Id="rId149" Type="http://schemas.openxmlformats.org/officeDocument/2006/relationships/hyperlink" Target="https://goo.gl/maps/1imNjjw2zaumCGCK6" TargetMode="External"/><Relationship Id="rId314" Type="http://schemas.openxmlformats.org/officeDocument/2006/relationships/hyperlink" Target="https://www.google.com/maps/place/19%C2%B056%2740.6%22N+75%C2%B023%2754.1%22E/@19.9446183,75.3957901,17z/data=!3m1!4b1!4m4!3m3!8m2!3d19.9446183!4d75.398365?hl=en&amp;entry=ttu&amp;g_ep=EgoyMDI1MDEwNi4xIKXMDSoASAFQAw%3D%3D" TargetMode="External"/><Relationship Id="rId335" Type="http://schemas.openxmlformats.org/officeDocument/2006/relationships/hyperlink" Target="https://maps.app.goo.gl/iLuQoKXpMb6ZPV7p9" TargetMode="External"/><Relationship Id="rId5" Type="http://schemas.openxmlformats.org/officeDocument/2006/relationships/hyperlink" Target="https://goo.gl/maps/RZBacHfkSBTK5oTj8" TargetMode="External"/><Relationship Id="rId95" Type="http://schemas.openxmlformats.org/officeDocument/2006/relationships/hyperlink" Target="https://goo.gl/maps/p8MTtxErj1cG8nBz5" TargetMode="External"/><Relationship Id="rId160" Type="http://schemas.openxmlformats.org/officeDocument/2006/relationships/hyperlink" Target="https://goo.gl/maps/YWYzkuFAYyLan6CHA" TargetMode="External"/><Relationship Id="rId181" Type="http://schemas.openxmlformats.org/officeDocument/2006/relationships/hyperlink" Target="https://www.google.com/maps?q=27.8590676,77.4004633&amp;z=17&amp;hl=en" TargetMode="External"/><Relationship Id="rId216" Type="http://schemas.openxmlformats.org/officeDocument/2006/relationships/hyperlink" Target="https://goo.gl/maps/mw4ZaimEmvFUL3ky5" TargetMode="External"/><Relationship Id="rId237" Type="http://schemas.openxmlformats.org/officeDocument/2006/relationships/hyperlink" Target="https://goo.gl/maps/chDw69Jp57M5rP437" TargetMode="External"/><Relationship Id="rId258" Type="http://schemas.openxmlformats.org/officeDocument/2006/relationships/hyperlink" Target="https://goo.gl/maps/qiBSvEtPcLta9dLY7" TargetMode="External"/><Relationship Id="rId279" Type="http://schemas.openxmlformats.org/officeDocument/2006/relationships/hyperlink" Target="https://maps.app.goo.gl/FMkzjZLrfUNi3hDfA" TargetMode="External"/><Relationship Id="rId22" Type="http://schemas.openxmlformats.org/officeDocument/2006/relationships/hyperlink" Target="https://goo.gl/maps/iMNmHb5KBieEb3fKA" TargetMode="External"/><Relationship Id="rId43" Type="http://schemas.openxmlformats.org/officeDocument/2006/relationships/hyperlink" Target="https://goo.gl/maps/U4eqc2647pPHdvGY7" TargetMode="External"/><Relationship Id="rId64" Type="http://schemas.openxmlformats.org/officeDocument/2006/relationships/hyperlink" Target="https://www.google.com/maps/place/16%C2%B025'29.3%22N+80%C2%B034'35.6%22E/@16.4248171,80.5719386,17z/data=!3m1!4b1!4m4!3m3!8m2!3d16.424812!4d80.576552?entry=ttu" TargetMode="External"/><Relationship Id="rId118" Type="http://schemas.openxmlformats.org/officeDocument/2006/relationships/hyperlink" Target="https://goo.gl/maps/oYQaVxbqVhKU3CeK9" TargetMode="External"/><Relationship Id="rId139" Type="http://schemas.openxmlformats.org/officeDocument/2006/relationships/hyperlink" Target="https://goo.gl/maps/zJCWATpqY1GxCBdz9" TargetMode="External"/><Relationship Id="rId290" Type="http://schemas.openxmlformats.org/officeDocument/2006/relationships/hyperlink" Target="https://maps.app.goo.gl/fBCbJiMeoRBgHctX8" TargetMode="External"/><Relationship Id="rId304" Type="http://schemas.openxmlformats.org/officeDocument/2006/relationships/hyperlink" Target="https://www.google.com/maps?q=17.159427642822266,77.28826904296875&amp;z=17&amp;hl=en" TargetMode="External"/><Relationship Id="rId325" Type="http://schemas.openxmlformats.org/officeDocument/2006/relationships/hyperlink" Target="https://maps.app.goo.gl/cphQDyigePCNZWQU6" TargetMode="External"/><Relationship Id="rId85" Type="http://schemas.openxmlformats.org/officeDocument/2006/relationships/hyperlink" Target="https://maps.app.goo.gl/nJETaTGVTQXMgcdN9" TargetMode="External"/><Relationship Id="rId150" Type="http://schemas.openxmlformats.org/officeDocument/2006/relationships/hyperlink" Target="https://goo.gl/maps/AMPCi1gpuddA4xJh6" TargetMode="External"/><Relationship Id="rId171" Type="http://schemas.openxmlformats.org/officeDocument/2006/relationships/hyperlink" Target="https://goo.gl/maps/64KU7rGXaDBvYwsd8" TargetMode="External"/><Relationship Id="rId192" Type="http://schemas.openxmlformats.org/officeDocument/2006/relationships/hyperlink" Target="https://goo.gl/maps/quvLebfKP1gXNwY19" TargetMode="External"/><Relationship Id="rId206" Type="http://schemas.openxmlformats.org/officeDocument/2006/relationships/hyperlink" Target="https://goo.gl/maps/d3jTMm23e4Upvhsj8" TargetMode="External"/><Relationship Id="rId227" Type="http://schemas.openxmlformats.org/officeDocument/2006/relationships/hyperlink" Target="https://www.google.com/maps/place/20%C2%B053'47.4%22N+73%C2%B002'37.7%22E/@21.005525,73.0385445,9.03z/data=!4m4!3m3!8m2!3d20.8964967!4d73.0438033?hl=en&amp;entry=ttu&amp;g_ep=EgoyMDI1MDMyNC4wIKXMDSoJLDEwMjExNDU1SAFQAw%3D%3D" TargetMode="External"/><Relationship Id="rId248" Type="http://schemas.openxmlformats.org/officeDocument/2006/relationships/hyperlink" Target="https://goo.gl/maps/Sbx6T4bN1AYi1qGe8" TargetMode="External"/><Relationship Id="rId269" Type="http://schemas.openxmlformats.org/officeDocument/2006/relationships/hyperlink" Target="https://www.google.com/maps?q=22.5672183,79.60384&amp;z=17&amp;hl=en" TargetMode="External"/><Relationship Id="rId12" Type="http://schemas.openxmlformats.org/officeDocument/2006/relationships/hyperlink" Target="https://goo.gl/maps/iHtVojnQC27Qu65z5" TargetMode="External"/><Relationship Id="rId33" Type="http://schemas.openxmlformats.org/officeDocument/2006/relationships/hyperlink" Target="https://goo.gl/maps/ByEJiUiFqTRFbkCu9" TargetMode="External"/><Relationship Id="rId108" Type="http://schemas.openxmlformats.org/officeDocument/2006/relationships/hyperlink" Target="https://goo.gl/maps/jzKhx5xTwJkWStSK7" TargetMode="External"/><Relationship Id="rId129" Type="http://schemas.openxmlformats.org/officeDocument/2006/relationships/hyperlink" Target="https://maps.app.goo.gl/Fik8MBzjgdfSjQUt7" TargetMode="External"/><Relationship Id="rId280" Type="http://schemas.openxmlformats.org/officeDocument/2006/relationships/hyperlink" Target="https://maps.app.goo.gl/KNe8DDxVpUS2thTy7" TargetMode="External"/><Relationship Id="rId315" Type="http://schemas.openxmlformats.org/officeDocument/2006/relationships/hyperlink" Target="https://www.google.com/maps/place/20%C2%B002'48.6%22N+76%C2%B022'15.5%22E/@20.0468333,76.3709722,671m/data=!3m2!1e3!4b1!4m4!3m3!8m2!3d20.0468333!4d76.3709722?hl=en&amp;entry=ttu&amp;g_ep=EgoyMDI1MDEyOS4xIKXMDSoASAFQAw%3D%3D" TargetMode="External"/><Relationship Id="rId336" Type="http://schemas.openxmlformats.org/officeDocument/2006/relationships/hyperlink" Target="https://www.google.com/maps/d/u/0/edit?mid=1hvxoYFApeD6HXRNIbqmhFBrjdJmTFuR1&amp;hl=en&amp;ll" TargetMode="External"/><Relationship Id="rId54" Type="http://schemas.openxmlformats.org/officeDocument/2006/relationships/hyperlink" Target="https://goo.gl/maps/K4tqn6cRMtXjMhJL9" TargetMode="External"/><Relationship Id="rId75" Type="http://schemas.openxmlformats.org/officeDocument/2006/relationships/hyperlink" Target="https://goo.gl/maps/TjDP2cvuJcRchVDu7" TargetMode="External"/><Relationship Id="rId96" Type="http://schemas.openxmlformats.org/officeDocument/2006/relationships/hyperlink" Target="https://goo.gl/maps/CfmAuQX233GkKC878" TargetMode="External"/><Relationship Id="rId140" Type="http://schemas.openxmlformats.org/officeDocument/2006/relationships/hyperlink" Target="https://goo.gl/maps/3bbCc4cmTfWwzWRH8" TargetMode="External"/><Relationship Id="rId161" Type="http://schemas.openxmlformats.org/officeDocument/2006/relationships/hyperlink" Target="https://goo.gl/maps/KtYhAyC17tCHo4ZUA" TargetMode="External"/><Relationship Id="rId182" Type="http://schemas.openxmlformats.org/officeDocument/2006/relationships/hyperlink" Target="https://www.google.com/maps/place/27%C2%B028'20.0%22N+77%C2%B039'35.0%22E/@27.4722347,77.6571551,17z/data=!3m1!4b1!4m4!3m3!8m2!3d27.47223!4d77.65973?entry=ttu" TargetMode="External"/><Relationship Id="rId217" Type="http://schemas.openxmlformats.org/officeDocument/2006/relationships/hyperlink" Target="https://goo.gl/maps/GSCPbYLhWL9HEmLA7" TargetMode="External"/><Relationship Id="rId6" Type="http://schemas.openxmlformats.org/officeDocument/2006/relationships/hyperlink" Target="https://goo.gl/maps/DBaHbHLjVz83ox2NA" TargetMode="External"/><Relationship Id="rId238" Type="http://schemas.openxmlformats.org/officeDocument/2006/relationships/hyperlink" Target="https://maps.app.goo.gl/njpPpS3P6CUYy5LS7" TargetMode="External"/><Relationship Id="rId259" Type="http://schemas.openxmlformats.org/officeDocument/2006/relationships/hyperlink" Target="https://maps.app.goo.gl/CKR55tYMiXVujV8T7" TargetMode="External"/><Relationship Id="rId23" Type="http://schemas.openxmlformats.org/officeDocument/2006/relationships/hyperlink" Target="https://goo.gl/maps/g1jCRftztCd54yEcA" TargetMode="External"/><Relationship Id="rId119" Type="http://schemas.openxmlformats.org/officeDocument/2006/relationships/hyperlink" Target="https://goo.gl/maps/yvCBKsrRwZWonEHz5" TargetMode="External"/><Relationship Id="rId270" Type="http://schemas.openxmlformats.org/officeDocument/2006/relationships/hyperlink" Target="https://maps.app.goo.gl/9C2HSFZt9We24F8N6" TargetMode="External"/><Relationship Id="rId291" Type="http://schemas.openxmlformats.org/officeDocument/2006/relationships/hyperlink" Target="https://maps.app.goo.gl/xH54QJKm2tVwKKUu8" TargetMode="External"/><Relationship Id="rId305" Type="http://schemas.openxmlformats.org/officeDocument/2006/relationships/hyperlink" Target="https://www.google.com/maps?q=17.387868881225586,76.7158203125&amp;z=17&amp;hl=en" TargetMode="External"/><Relationship Id="rId326" Type="http://schemas.openxmlformats.org/officeDocument/2006/relationships/hyperlink" Target="https://maps.app.goo.gl/omuxNh8JKeSDRBpC9" TargetMode="External"/><Relationship Id="rId44" Type="http://schemas.openxmlformats.org/officeDocument/2006/relationships/hyperlink" Target="https://www.google.com/maps/place/23%C2%B043'05.8%22N+78%C2%B048'36.8%22E/@23.7182709,78.8076551,17z/data=!3m1!4b1!4m4!3m3!8m2!3d23.718266!4d78.81023?entry=ttu" TargetMode="External"/><Relationship Id="rId65" Type="http://schemas.openxmlformats.org/officeDocument/2006/relationships/hyperlink" Target="https://www.google.com/maps/place/17%C2%B041'19.4%22N+83%C2%B001'39.1%22E/@17.6887211,83.0249521,17z/data=!3m1!4b1!4m4!3m3!8m2!3d17.688716!4d83.027527?entry=ttu" TargetMode="External"/><Relationship Id="rId86" Type="http://schemas.openxmlformats.org/officeDocument/2006/relationships/hyperlink" Target="https://goo.gl/maps/wG4g4v6dFKDVctk9A" TargetMode="External"/><Relationship Id="rId130" Type="http://schemas.openxmlformats.org/officeDocument/2006/relationships/hyperlink" Target="https://goo.gl/maps/Qk8P8JVpKXjD1ost5" TargetMode="External"/><Relationship Id="rId151" Type="http://schemas.openxmlformats.org/officeDocument/2006/relationships/hyperlink" Target="https://goo.gl/maps/S61JDBjtoG5fw7BQ9" TargetMode="External"/><Relationship Id="rId172" Type="http://schemas.openxmlformats.org/officeDocument/2006/relationships/hyperlink" Target="https://goo.gl/maps/iyLHkbvxTrEApdsD8" TargetMode="External"/><Relationship Id="rId193" Type="http://schemas.openxmlformats.org/officeDocument/2006/relationships/hyperlink" Target="https://goo.gl/maps/ykMbtweKC7oDMaEWA" TargetMode="External"/><Relationship Id="rId207" Type="http://schemas.openxmlformats.org/officeDocument/2006/relationships/hyperlink" Target="https://maps.app.goo.gl/xRDtmQvk6rrft5XZ8" TargetMode="External"/><Relationship Id="rId228" Type="http://schemas.openxmlformats.org/officeDocument/2006/relationships/hyperlink" Target="https://goo.gl/maps/U3ETcQXTwa7S55Qz8" TargetMode="External"/><Relationship Id="rId249" Type="http://schemas.openxmlformats.org/officeDocument/2006/relationships/hyperlink" Target="https://goo.gl/maps/AF837oThFHBiawcVA" TargetMode="External"/><Relationship Id="rId13" Type="http://schemas.openxmlformats.org/officeDocument/2006/relationships/hyperlink" Target="https://goo.gl/maps/wiUhM5WbVe1zJpNQ9" TargetMode="External"/><Relationship Id="rId109" Type="http://schemas.openxmlformats.org/officeDocument/2006/relationships/hyperlink" Target="https://goo.gl/maps/v2UgCehwfosBHY3b6" TargetMode="External"/><Relationship Id="rId260" Type="http://schemas.openxmlformats.org/officeDocument/2006/relationships/hyperlink" Target="https://maps.app.goo.gl/NxMUzhkzYiEDWVzY8" TargetMode="External"/><Relationship Id="rId281" Type="http://schemas.openxmlformats.org/officeDocument/2006/relationships/hyperlink" Target="https://maps.app.goo.gl/WwnT3ScG4j8fyGY99" TargetMode="External"/><Relationship Id="rId316" Type="http://schemas.openxmlformats.org/officeDocument/2006/relationships/hyperlink" Target="https://www.google.com/maps/place/20%C2%B002'51.6%22N+76%C2%B021'45.0%22E/@20.0476667,76.3625,671m/data=!3m2!1e3!4b1!4m4!3m3!8m2!3d20.0476667!4d76.3625?hl=en&amp;entry=ttu&amp;g_ep=EgoyMDI1MDEyOS4xIKXMDSoASAFQAw%3D%3D" TargetMode="External"/><Relationship Id="rId337" Type="http://schemas.openxmlformats.org/officeDocument/2006/relationships/hyperlink" Target="https://maps.app.goo.gl/uhZcowFfFtdwP7Kt9" TargetMode="External"/><Relationship Id="rId34" Type="http://schemas.openxmlformats.org/officeDocument/2006/relationships/hyperlink" Target="https://goo.gl/maps/cs84wum9hjnpbY2FA" TargetMode="External"/><Relationship Id="rId55" Type="http://schemas.openxmlformats.org/officeDocument/2006/relationships/hyperlink" Target="https://www.google.com/maps/place/17%C2%B054'45.7%22N+78%C2%B027'44.5%22E/@17.9127111,78.4597891,17z/data=!3m1!4b1!4m4!3m3!8m2!3d17.912706!4d78.462364?entry=ttu" TargetMode="External"/><Relationship Id="rId76" Type="http://schemas.openxmlformats.org/officeDocument/2006/relationships/hyperlink" Target="https://goo.gl/maps/djLaCBay6WgLGDcq5" TargetMode="External"/><Relationship Id="rId97" Type="http://schemas.openxmlformats.org/officeDocument/2006/relationships/hyperlink" Target="https://goo.gl/maps/bEkFKDie7PUAWZuL6" TargetMode="External"/><Relationship Id="rId120" Type="http://schemas.openxmlformats.org/officeDocument/2006/relationships/hyperlink" Target="https://maps.app.goo.gl/3JuY7PSeGwridZcV9" TargetMode="External"/><Relationship Id="rId141" Type="http://schemas.openxmlformats.org/officeDocument/2006/relationships/hyperlink" Target="https://goo.gl/maps/AGZCGQR7EBnEMETP9" TargetMode="External"/><Relationship Id="rId7" Type="http://schemas.openxmlformats.org/officeDocument/2006/relationships/hyperlink" Target="https://maps.app.goo.gl/Zfhg9TZS6qTu2daC9" TargetMode="External"/><Relationship Id="rId162" Type="http://schemas.openxmlformats.org/officeDocument/2006/relationships/hyperlink" Target="https://goo.gl/maps/P9VuRRDeTGLMCKJx8" TargetMode="External"/><Relationship Id="rId183" Type="http://schemas.openxmlformats.org/officeDocument/2006/relationships/hyperlink" Target="https://www.google.com/maps/place/27%C2%B002'29.5%22N+77%C2%B058'30.9%22E/@27.0415378,77.9726651,17z/data=!3m1!4b1!4m4!3m3!8m2!3d27.041533!4d77.97524?entry=ttu" TargetMode="External"/><Relationship Id="rId218" Type="http://schemas.openxmlformats.org/officeDocument/2006/relationships/hyperlink" Target="https://goo.gl/maps/YTZWwngn5adz1fU5A" TargetMode="External"/><Relationship Id="rId239" Type="http://schemas.openxmlformats.org/officeDocument/2006/relationships/hyperlink" Target="https://goo.gl/maps/HdrYhuQqUAADyscs9" TargetMode="External"/><Relationship Id="rId250" Type="http://schemas.openxmlformats.org/officeDocument/2006/relationships/hyperlink" Target="https://maps.app.goo.gl/gLdHbUuxGkVBSabZA" TargetMode="External"/><Relationship Id="rId271" Type="http://schemas.openxmlformats.org/officeDocument/2006/relationships/hyperlink" Target="https://maps.app.goo.gl/nemWS1qShyM5jwnj8" TargetMode="External"/><Relationship Id="rId292" Type="http://schemas.openxmlformats.org/officeDocument/2006/relationships/hyperlink" Target="https://maps.app.goo.gl/35pVN41QSDLipWNy5" TargetMode="External"/><Relationship Id="rId306" Type="http://schemas.openxmlformats.org/officeDocument/2006/relationships/hyperlink" Target="https://www.google.com/maps?q=17.5910701751709,76.07207489013672&amp;z=17&amp;hl=en" TargetMode="External"/><Relationship Id="rId24" Type="http://schemas.openxmlformats.org/officeDocument/2006/relationships/hyperlink" Target="https://goo.gl/maps/vCtb4cx3Lk3SPewS6" TargetMode="External"/><Relationship Id="rId45" Type="http://schemas.openxmlformats.org/officeDocument/2006/relationships/hyperlink" Target="https://goo.gl/maps/dduEcGsVrPn21pwo7" TargetMode="External"/><Relationship Id="rId66" Type="http://schemas.openxmlformats.org/officeDocument/2006/relationships/hyperlink" Target="https://goo.gl/maps/pqFQ5Bakw6obLpQg8" TargetMode="External"/><Relationship Id="rId87" Type="http://schemas.openxmlformats.org/officeDocument/2006/relationships/hyperlink" Target="https://goo.gl/maps/C73rDssE5mBkTFSA9" TargetMode="External"/><Relationship Id="rId110" Type="http://schemas.openxmlformats.org/officeDocument/2006/relationships/hyperlink" Target="https://goo.gl/maps/cSKaxLBegaBPcodD7" TargetMode="External"/><Relationship Id="rId131" Type="http://schemas.openxmlformats.org/officeDocument/2006/relationships/hyperlink" Target="https://goo.gl/maps/3GqmdHhH5Bqu5SoD6" TargetMode="External"/><Relationship Id="rId327" Type="http://schemas.openxmlformats.org/officeDocument/2006/relationships/hyperlink" Target="https://maps.app.goo.gl/YRKtjQXpW1GXmm6QA" TargetMode="External"/><Relationship Id="rId152" Type="http://schemas.openxmlformats.org/officeDocument/2006/relationships/hyperlink" Target="https://goo.gl/maps/ZJvFULvivXnJX7YGA" TargetMode="External"/><Relationship Id="rId173" Type="http://schemas.openxmlformats.org/officeDocument/2006/relationships/hyperlink" Target="https://goo.gl/maps/ZgJxfgDtL7WbxAaf7" TargetMode="External"/><Relationship Id="rId194" Type="http://schemas.openxmlformats.org/officeDocument/2006/relationships/hyperlink" Target="https://goo.gl/maps/HqptqZ3uTbnQVefQ9" TargetMode="External"/><Relationship Id="rId208" Type="http://schemas.openxmlformats.org/officeDocument/2006/relationships/hyperlink" Target="https://maps.app.goo.gl/eZzKK4rsqgdWQb3d9" TargetMode="External"/><Relationship Id="rId229" Type="http://schemas.openxmlformats.org/officeDocument/2006/relationships/hyperlink" Target="https://goo.gl/maps/3MF2xdNxejcB1GWJ8" TargetMode="External"/><Relationship Id="rId240" Type="http://schemas.openxmlformats.org/officeDocument/2006/relationships/hyperlink" Target="https://goo.gl/maps/CSPcrZkTsMFYCkhS9" TargetMode="External"/><Relationship Id="rId261" Type="http://schemas.openxmlformats.org/officeDocument/2006/relationships/hyperlink" Target="https://maps.app.goo.gl/bxRQjcaP3MEFPSqb6" TargetMode="External"/><Relationship Id="rId14" Type="http://schemas.openxmlformats.org/officeDocument/2006/relationships/hyperlink" Target="https://goo.gl/maps/7gqsd2o7ouWgVkxS8" TargetMode="External"/><Relationship Id="rId35" Type="http://schemas.openxmlformats.org/officeDocument/2006/relationships/hyperlink" Target="https://goo.gl/maps/5FpwHftWNe5sBqQJ9" TargetMode="External"/><Relationship Id="rId56" Type="http://schemas.openxmlformats.org/officeDocument/2006/relationships/hyperlink" Target="https://www.google.com/maps/place/19%C2%B016'23.6%22N+84%C2%B046'49.5%22E/@19.273219,84.7778411,17z/data=!3m1!4b1!4m4!3m3!8m2!3d19.273214!4d84.780416?entry=ttu" TargetMode="External"/><Relationship Id="rId77" Type="http://schemas.openxmlformats.org/officeDocument/2006/relationships/hyperlink" Target="https://www.google.com/maps/place/26%C2%B039'23.5%22N+88%C2%B024'58.9%22E/@26.6565265,88.4137823,17z/data=!3m1!4b1!4m4!3m3!8m2!3d26.6565265!4d88.4163572?hl=en&amp;entry=ttu" TargetMode="External"/><Relationship Id="rId100" Type="http://schemas.openxmlformats.org/officeDocument/2006/relationships/hyperlink" Target="https://maps.app.goo.gl/qyQVg46jx7MVJU1k7" TargetMode="External"/><Relationship Id="rId282" Type="http://schemas.openxmlformats.org/officeDocument/2006/relationships/hyperlink" Target="https://maps.app.goo.gl/nZuraS1A7tJAr4UC6" TargetMode="External"/><Relationship Id="rId317" Type="http://schemas.openxmlformats.org/officeDocument/2006/relationships/hyperlink" Target="https://www.google.com/maps/place/20%C2%B012%2717.9%22N+76%C2%B042%2755.0%22E/@20.2015026,76.7062504,14.68z/data=!4m4!3m3!8m2!3d20.2049729!4d76.7152805?hl=en&amp;entry=ttu&amp;g_ep=EgoyMDI1MDEwNi4xIKXMDSoASAFQAw%3D%3D" TargetMode="External"/><Relationship Id="rId8" Type="http://schemas.openxmlformats.org/officeDocument/2006/relationships/hyperlink" Target="https://goo.gl/maps/ft48V6mrL6wNzGXs6" TargetMode="External"/><Relationship Id="rId98" Type="http://schemas.openxmlformats.org/officeDocument/2006/relationships/hyperlink" Target="https://goo.gl/maps/4Ps2J1Tk9rTADGLa6" TargetMode="External"/><Relationship Id="rId121" Type="http://schemas.openxmlformats.org/officeDocument/2006/relationships/hyperlink" Target="https://maps.app.goo.gl/mQtchSptLrm5S5w17" TargetMode="External"/><Relationship Id="rId142" Type="http://schemas.openxmlformats.org/officeDocument/2006/relationships/hyperlink" Target="https://goo.gl/maps/josCLKeYRwjrixdB9" TargetMode="External"/><Relationship Id="rId163" Type="http://schemas.openxmlformats.org/officeDocument/2006/relationships/hyperlink" Target="https://goo.gl/maps/9h42vCWjNSdekzN87" TargetMode="External"/><Relationship Id="rId184" Type="http://schemas.openxmlformats.org/officeDocument/2006/relationships/hyperlink" Target="https://www.google.com/maps/place/26%C2%B039'58.5%22N+77%C2%B053'59.5%22E/@26.6662508,77.8972951,17z/data=!3m1!4b1!4m4!3m3!8m2!3d26.666246!4d77.89987?entry=ttu" TargetMode="External"/><Relationship Id="rId219" Type="http://schemas.openxmlformats.org/officeDocument/2006/relationships/hyperlink" Target="https://goo.gl/maps/ocmJ4yKAdgWPWV9k6" TargetMode="External"/><Relationship Id="rId3" Type="http://schemas.openxmlformats.org/officeDocument/2006/relationships/hyperlink" Target="https://goo.gl/maps/sRWSKkUvUbmsvwKJA" TargetMode="External"/><Relationship Id="rId214" Type="http://schemas.openxmlformats.org/officeDocument/2006/relationships/hyperlink" Target="https://maps.app.goo.gl/NA91BjWqCPWkJEfn6" TargetMode="External"/><Relationship Id="rId230" Type="http://schemas.openxmlformats.org/officeDocument/2006/relationships/hyperlink" Target="https://maps.app.goo.gl/6dy7SHjdidyWCrei7" TargetMode="External"/><Relationship Id="rId235" Type="http://schemas.openxmlformats.org/officeDocument/2006/relationships/hyperlink" Target="https://goo.gl/maps/xjoi7Lh7uyJxQzD47" TargetMode="External"/><Relationship Id="rId251" Type="http://schemas.openxmlformats.org/officeDocument/2006/relationships/hyperlink" Target="https://goo.gl/maps/vSECuw8VB22Goutk6" TargetMode="External"/><Relationship Id="rId256" Type="http://schemas.openxmlformats.org/officeDocument/2006/relationships/hyperlink" Target="https://maps.app.goo.gl/S8dgv7Nkehq3oHLb7" TargetMode="External"/><Relationship Id="rId277" Type="http://schemas.openxmlformats.org/officeDocument/2006/relationships/hyperlink" Target="https://maps.app.goo.gl/hw3Ni4fqEr7Lmv4SA" TargetMode="External"/><Relationship Id="rId298" Type="http://schemas.openxmlformats.org/officeDocument/2006/relationships/hyperlink" Target="https://maps.app.goo.gl/MdnAsv8a5obKLhRx6" TargetMode="External"/><Relationship Id="rId25" Type="http://schemas.openxmlformats.org/officeDocument/2006/relationships/hyperlink" Target="https://goo.gl/maps/7nScj33jSvgFWCqZ6" TargetMode="External"/><Relationship Id="rId46" Type="http://schemas.openxmlformats.org/officeDocument/2006/relationships/hyperlink" Target="https://www.google.com/maps/place/22%C2%B045'25.2%22N+79%C2%B013'27.0%22E/@22.7570159,79.2215951,17z/data=!3m1!4b1!4m4!3m3!8m2!3d22.757011!4d79.22417?entry=ttu" TargetMode="External"/><Relationship Id="rId67" Type="http://schemas.openxmlformats.org/officeDocument/2006/relationships/hyperlink" Target="https://goo.gl/maps/iv4Tr18igJM3nvT47" TargetMode="External"/><Relationship Id="rId116" Type="http://schemas.openxmlformats.org/officeDocument/2006/relationships/hyperlink" Target="https://maps.app.goo.gl/YR2ChQpPErcvzmf87" TargetMode="External"/><Relationship Id="rId137" Type="http://schemas.openxmlformats.org/officeDocument/2006/relationships/hyperlink" Target="https://goo.gl/maps/JboFLUivoxT6AdJE8" TargetMode="External"/><Relationship Id="rId158" Type="http://schemas.openxmlformats.org/officeDocument/2006/relationships/hyperlink" Target="https://goo.gl/maps/bnf7yQC9B6BbW52JA" TargetMode="External"/><Relationship Id="rId272" Type="http://schemas.openxmlformats.org/officeDocument/2006/relationships/hyperlink" Target="https://www.google.com/maps?q=24.946763,74.6343489&amp;z=17&amp;hl=en" TargetMode="External"/><Relationship Id="rId293" Type="http://schemas.openxmlformats.org/officeDocument/2006/relationships/hyperlink" Target="https://maps.app.goo.gl/TYxxikKtQATnHRft5" TargetMode="External"/><Relationship Id="rId302" Type="http://schemas.openxmlformats.org/officeDocument/2006/relationships/hyperlink" Target="https://maps.app.goo.gl/KRosf6Q7usUAUDtw7" TargetMode="External"/><Relationship Id="rId307" Type="http://schemas.openxmlformats.org/officeDocument/2006/relationships/hyperlink" Target="https://www.google.com/maps?q=18.17825698852539,74.94672393798828&amp;z=17&amp;hl=en" TargetMode="External"/><Relationship Id="rId323" Type="http://schemas.openxmlformats.org/officeDocument/2006/relationships/hyperlink" Target="https://maps.app.goo.gl/rjfNFVjATjHREpPX9" TargetMode="External"/><Relationship Id="rId328" Type="http://schemas.openxmlformats.org/officeDocument/2006/relationships/hyperlink" Target="https://maps.app.goo.gl/XbnJ9Lh96WtJpagu7" TargetMode="External"/><Relationship Id="rId20" Type="http://schemas.openxmlformats.org/officeDocument/2006/relationships/hyperlink" Target="https://goo.gl/maps/uZbYh8Wt2rrYAykH7" TargetMode="External"/><Relationship Id="rId41" Type="http://schemas.openxmlformats.org/officeDocument/2006/relationships/hyperlink" Target="https://www.google.com/maps/place/25%C2%B010'55.5%22N+78%C2%B027'46.0%22E/@25.1820938,78.4602011,17z/data=!3m1!4b1!4m4!3m3!8m2!3d25.182089!4d78.462776?entry=ttu" TargetMode="External"/><Relationship Id="rId62" Type="http://schemas.openxmlformats.org/officeDocument/2006/relationships/hyperlink" Target="https://www.google.com/maps/place/17%C2%B043'33.1%22N+75%C2%B050'30.7%22E/@17.7258531,75.8392751,17z/data=!3m1!4b1!4m4!3m3!8m2!3d17.725848!4d75.84185?entry=ttu" TargetMode="External"/><Relationship Id="rId83" Type="http://schemas.openxmlformats.org/officeDocument/2006/relationships/hyperlink" Target="https://goo.gl/maps/CW28BNBbpZZMtbRz8" TargetMode="External"/><Relationship Id="rId88" Type="http://schemas.openxmlformats.org/officeDocument/2006/relationships/hyperlink" Target="https://goo.gl/maps/9vc2nyqQXEvVsi5XA" TargetMode="External"/><Relationship Id="rId111" Type="http://schemas.openxmlformats.org/officeDocument/2006/relationships/hyperlink" Target="https://goo.gl/maps/4dzmT5kaBHGJ6dw89" TargetMode="External"/><Relationship Id="rId132" Type="http://schemas.openxmlformats.org/officeDocument/2006/relationships/hyperlink" Target="https://goo.gl/maps/pakQ86LrtwkMQJ3P6" TargetMode="External"/><Relationship Id="rId153" Type="http://schemas.openxmlformats.org/officeDocument/2006/relationships/hyperlink" Target="https://goo.gl/maps/9CF5yNQkA16fdeFT8" TargetMode="External"/><Relationship Id="rId174" Type="http://schemas.openxmlformats.org/officeDocument/2006/relationships/hyperlink" Target="https://goo.gl/maps/ykve5JJFyDcWdtxW9" TargetMode="External"/><Relationship Id="rId179" Type="http://schemas.openxmlformats.org/officeDocument/2006/relationships/hyperlink" Target="https://goo.gl/maps/SY65DkoYpzTmUjtV6" TargetMode="External"/><Relationship Id="rId195" Type="http://schemas.openxmlformats.org/officeDocument/2006/relationships/hyperlink" Target="https://goo.gl/maps/MmN8YG8F8QU36EX99" TargetMode="External"/><Relationship Id="rId209" Type="http://schemas.openxmlformats.org/officeDocument/2006/relationships/hyperlink" Target="https://maps.app.goo.gl/KR3jPF8T8aFqC2LC6" TargetMode="External"/><Relationship Id="rId190" Type="http://schemas.openxmlformats.org/officeDocument/2006/relationships/hyperlink" Target="https://maps.app.goo.gl/qehQK4zzov683Kv27" TargetMode="External"/><Relationship Id="rId204" Type="http://schemas.openxmlformats.org/officeDocument/2006/relationships/hyperlink" Target="https://goo.gl/maps/BBZkUFdw5Qhsdo2C6" TargetMode="External"/><Relationship Id="rId220" Type="http://schemas.openxmlformats.org/officeDocument/2006/relationships/hyperlink" Target="https://goo.gl/maps/fvPKAbXGwgMk3wGz9" TargetMode="External"/><Relationship Id="rId225" Type="http://schemas.openxmlformats.org/officeDocument/2006/relationships/hyperlink" Target="https://goo.gl/maps/DWCcNukgYZheiCMw9" TargetMode="External"/><Relationship Id="rId241" Type="http://schemas.openxmlformats.org/officeDocument/2006/relationships/hyperlink" Target="https://goo.gl/maps/iUCXNypv7VzSNcDx8" TargetMode="External"/><Relationship Id="rId246" Type="http://schemas.openxmlformats.org/officeDocument/2006/relationships/hyperlink" Target="https://goo.gl/maps/w1RdzcA1FLvchzbTA" TargetMode="External"/><Relationship Id="rId267" Type="http://schemas.openxmlformats.org/officeDocument/2006/relationships/hyperlink" Target="https://www.google.com/maps?q=18.9627617,73.1645448&amp;z=17&amp;hl=en" TargetMode="External"/><Relationship Id="rId288" Type="http://schemas.openxmlformats.org/officeDocument/2006/relationships/hyperlink" Target="https://maps.app.goo.gl/ZHaUH53NhwtzdieQ7" TargetMode="External"/><Relationship Id="rId15" Type="http://schemas.openxmlformats.org/officeDocument/2006/relationships/hyperlink" Target="https://maps.app.goo.gl/rSTMZ6GtS2Pj3vkh9" TargetMode="External"/><Relationship Id="rId36" Type="http://schemas.openxmlformats.org/officeDocument/2006/relationships/hyperlink" Target="https://maps.app.goo.gl/7xkkqMLVmmubBJmS7" TargetMode="External"/><Relationship Id="rId57" Type="http://schemas.openxmlformats.org/officeDocument/2006/relationships/hyperlink" Target="https://www.google.com/maps/place/21%C2%B006'23.4%22N+86%C2%B032'07.4%22E/@21.106494,86.5328251,17z/data=!3m1!4b1!4m4!3m3!8m2!3d21.106489!4d86.5354?entry=ttu" TargetMode="External"/><Relationship Id="rId106" Type="http://schemas.openxmlformats.org/officeDocument/2006/relationships/hyperlink" Target="https://goo.gl/maps/MkzSZSUAMFR3dWSr8" TargetMode="External"/><Relationship Id="rId127" Type="http://schemas.openxmlformats.org/officeDocument/2006/relationships/hyperlink" Target="https://maps.app.goo.gl/62CzzutuvuYsLuZF8" TargetMode="External"/><Relationship Id="rId262" Type="http://schemas.openxmlformats.org/officeDocument/2006/relationships/hyperlink" Target="https://www.google.com/maps?q=29.9316766,74.9528345&amp;z=17&amp;hl=en" TargetMode="External"/><Relationship Id="rId283" Type="http://schemas.openxmlformats.org/officeDocument/2006/relationships/hyperlink" Target="https://maps.app.goo.gl/f548CKJxdLx8Z4fh8" TargetMode="External"/><Relationship Id="rId313" Type="http://schemas.openxmlformats.org/officeDocument/2006/relationships/hyperlink" Target="https://www.google.com/maps/place/19%C2%B056%2745.8%22N+75%C2%B001%2719.6%22E/@19.9477693,75.0141259,15.13z/data=!4m4!3m3!8m2!3d19.946055!4d75.0221167?hl=en&amp;entry=ttu&amp;g_ep=EgoyMDI1MDEwNi4xIKXMDSoASAFQAw%3D%3D" TargetMode="External"/><Relationship Id="rId318" Type="http://schemas.openxmlformats.org/officeDocument/2006/relationships/hyperlink" Target="https://www.google.com/maps/place/20%C2%B031%2734.9%22N+77%C2%B033%2723.6%22E/@20.5263601,77.5539899,17z/data=!3m1!4b1!4m4!3m3!8m2!3d20.5263601!4d77.5565648?hl=en&amp;entry=ttu&amp;g_ep=EgoyMDI1MDEwNi4xIKXMDSoASAFQAw%3D%3D" TargetMode="External"/><Relationship Id="rId10" Type="http://schemas.openxmlformats.org/officeDocument/2006/relationships/hyperlink" Target="https://goo.gl/maps/1LdY1Vecd2n1mHLv6" TargetMode="External"/><Relationship Id="rId31" Type="http://schemas.openxmlformats.org/officeDocument/2006/relationships/hyperlink" Target="https://goo.gl/maps/VLXgzq5E6rzQS9sJ9" TargetMode="External"/><Relationship Id="rId52" Type="http://schemas.openxmlformats.org/officeDocument/2006/relationships/hyperlink" Target="https://www.google.com/maps/place/19%C2%B013'47.8%22N+78%C2%B024'33.1%22E/@19.229951,78.4045666,17z/data=!3m1!4b1!4m4!3m3!8m2!3d19.229946!4d78.40918?entry=ttu" TargetMode="External"/><Relationship Id="rId73" Type="http://schemas.openxmlformats.org/officeDocument/2006/relationships/hyperlink" Target="https://goo.gl/maps/v4wQUPxHh8KrEtMM8" TargetMode="External"/><Relationship Id="rId78" Type="http://schemas.openxmlformats.org/officeDocument/2006/relationships/hyperlink" Target="https://goo.gl/maps/GNxTAqRsV5ro2B4m8" TargetMode="External"/><Relationship Id="rId94" Type="http://schemas.openxmlformats.org/officeDocument/2006/relationships/hyperlink" Target="https://goo.gl/maps/9wvvT7WtWKQ6kDrX6" TargetMode="External"/><Relationship Id="rId99" Type="http://schemas.openxmlformats.org/officeDocument/2006/relationships/hyperlink" Target="https://goo.gl/maps/zuJ4srbYryFF6diN8" TargetMode="External"/><Relationship Id="rId101" Type="http://schemas.openxmlformats.org/officeDocument/2006/relationships/hyperlink" Target="https://maps.app.goo.gl/voATDh6mLsxiCT847" TargetMode="External"/><Relationship Id="rId122" Type="http://schemas.openxmlformats.org/officeDocument/2006/relationships/hyperlink" Target="https://maps.app.goo.gl/6WJyEJWR8XTaPLw8A" TargetMode="External"/><Relationship Id="rId143" Type="http://schemas.openxmlformats.org/officeDocument/2006/relationships/hyperlink" Target="https://goo.gl/maps/4YUvE7TJHgfKsSb58" TargetMode="External"/><Relationship Id="rId148" Type="http://schemas.openxmlformats.org/officeDocument/2006/relationships/hyperlink" Target="https://goo.gl/maps/EjFJ5Lu75LTPeLMZ7" TargetMode="External"/><Relationship Id="rId164" Type="http://schemas.openxmlformats.org/officeDocument/2006/relationships/hyperlink" Target="https://goo.gl/maps/ESmuqNHeLnkQyXT66" TargetMode="External"/><Relationship Id="rId169" Type="http://schemas.openxmlformats.org/officeDocument/2006/relationships/hyperlink" Target="https://goo.gl/maps/9B49aJM18kamxRbo6" TargetMode="External"/><Relationship Id="rId185" Type="http://schemas.openxmlformats.org/officeDocument/2006/relationships/hyperlink" Target="https://www.google.com/maps/place/25%C2%B048'16.1%22N+78%C2%B023'15.7%22E/@25.8044848,78.3851151,17z/data=!3m1!4b1!4m4!3m3!8m2!3d25.80448!4d78.38769?entry=ttu" TargetMode="External"/><Relationship Id="rId334" Type="http://schemas.openxmlformats.org/officeDocument/2006/relationships/hyperlink" Target="https://maps.app.goo.gl/fuVKNtijH7UHrh3N8" TargetMode="External"/><Relationship Id="rId4" Type="http://schemas.openxmlformats.org/officeDocument/2006/relationships/hyperlink" Target="https://goo.gl/maps/x5UuXXBrQdT751EQ8" TargetMode="External"/><Relationship Id="rId9" Type="http://schemas.openxmlformats.org/officeDocument/2006/relationships/hyperlink" Target="https://goo.gl/maps/2EvZnWZixN34UvkB8" TargetMode="External"/><Relationship Id="rId180" Type="http://schemas.openxmlformats.org/officeDocument/2006/relationships/hyperlink" Target="https://www.google.com/maps/place/27%C2%B051'17.3%22N+77%C2%B024'13.5%22E/@27.854803,77.4011668,17z/data=!3m1!4b1!4m4!3m3!8m2!3d27.8547983!4d77.4037417?entry=ttu" TargetMode="External"/><Relationship Id="rId210" Type="http://schemas.openxmlformats.org/officeDocument/2006/relationships/hyperlink" Target="https://maps.app.goo.gl/LXDy4CNnfUHmcU3r7" TargetMode="External"/><Relationship Id="rId215" Type="http://schemas.openxmlformats.org/officeDocument/2006/relationships/hyperlink" Target="https://goo.gl/maps/iwCpNJkCo5XQsuTA7" TargetMode="External"/><Relationship Id="rId236" Type="http://schemas.openxmlformats.org/officeDocument/2006/relationships/hyperlink" Target="https://goo.gl/maps/ScPGTd1oUko7XLnE7" TargetMode="External"/><Relationship Id="rId257" Type="http://schemas.openxmlformats.org/officeDocument/2006/relationships/hyperlink" Target="https://maps.app.goo.gl/nQ1xHoZY9u9VsZK78" TargetMode="External"/><Relationship Id="rId278" Type="http://schemas.openxmlformats.org/officeDocument/2006/relationships/hyperlink" Target="https://maps.app.goo.gl/gDn1cobXJQz76oATA" TargetMode="External"/><Relationship Id="rId26" Type="http://schemas.openxmlformats.org/officeDocument/2006/relationships/hyperlink" Target="https://goo.gl/maps/scmThiuXA7E6a5ZN7" TargetMode="External"/><Relationship Id="rId231" Type="http://schemas.openxmlformats.org/officeDocument/2006/relationships/hyperlink" Target="https://goo.gl/maps/7Pk2JGy6L79rL5ZK6" TargetMode="External"/><Relationship Id="rId252" Type="http://schemas.openxmlformats.org/officeDocument/2006/relationships/hyperlink" Target="https://goo.gl/maps/Sw1wUS9A9ZdtgRxXA" TargetMode="External"/><Relationship Id="rId273" Type="http://schemas.openxmlformats.org/officeDocument/2006/relationships/hyperlink" Target="https://maps.app.goo.gl/CVVvwqxYVLw1BtUC8" TargetMode="External"/><Relationship Id="rId294" Type="http://schemas.openxmlformats.org/officeDocument/2006/relationships/hyperlink" Target="https://maps.app.goo.gl/qUVfvQYLjixTbeww8" TargetMode="External"/><Relationship Id="rId308" Type="http://schemas.openxmlformats.org/officeDocument/2006/relationships/hyperlink" Target="https://maps.app.goo.gl/WDqs7Yoai16Avto87" TargetMode="External"/><Relationship Id="rId329" Type="http://schemas.openxmlformats.org/officeDocument/2006/relationships/hyperlink" Target="https://maps.app.goo.gl/bedHrPBTUyTSmq8W9" TargetMode="External"/><Relationship Id="rId47" Type="http://schemas.openxmlformats.org/officeDocument/2006/relationships/hyperlink" Target="https://www.google.com/maps/place/21%C2%B057'08.8%22N+78%C2%B055'15.3%22E/@21.9524374,78.9183354,17z/data=!3m1!4b1!4m4!3m3!8m2!3d21.9524374!4d78.9209103?hl=en&amp;entry=ttu" TargetMode="External"/><Relationship Id="rId68" Type="http://schemas.openxmlformats.org/officeDocument/2006/relationships/hyperlink" Target="https://goo.gl/maps/PYJWSpA2GRyx1NkY8" TargetMode="External"/><Relationship Id="rId89" Type="http://schemas.openxmlformats.org/officeDocument/2006/relationships/hyperlink" Target="https://goo.gl/maps/1AeenG1JDKm94cAu7" TargetMode="External"/><Relationship Id="rId112" Type="http://schemas.openxmlformats.org/officeDocument/2006/relationships/hyperlink" Target="https://goo.gl/maps/QzXQZrw5U5vdNcMX8" TargetMode="External"/><Relationship Id="rId133" Type="http://schemas.openxmlformats.org/officeDocument/2006/relationships/hyperlink" Target="https://goo.gl/maps/7EjdW9uY3yxGfVAp7" TargetMode="External"/><Relationship Id="rId154" Type="http://schemas.openxmlformats.org/officeDocument/2006/relationships/hyperlink" Target="https://maps.app.goo.gl/3SCfk7ZAb8xMTw4M8" TargetMode="External"/><Relationship Id="rId175" Type="http://schemas.openxmlformats.org/officeDocument/2006/relationships/hyperlink" Target="https://maps.app.goo.gl/gAth1DxikD9s9tk5A" TargetMode="External"/><Relationship Id="rId196" Type="http://schemas.openxmlformats.org/officeDocument/2006/relationships/hyperlink" Target="https://goo.gl/maps/GytRAP3HsauHAVtQ6" TargetMode="External"/><Relationship Id="rId200" Type="http://schemas.openxmlformats.org/officeDocument/2006/relationships/hyperlink" Target="https://maps.app.goo.gl/SmcpRbxLUDsGzLaeA" TargetMode="External"/><Relationship Id="rId16" Type="http://schemas.openxmlformats.org/officeDocument/2006/relationships/hyperlink" Target="https://goo.gl/maps/M9ebRjeHgCtZGiu28" TargetMode="External"/><Relationship Id="rId221" Type="http://schemas.openxmlformats.org/officeDocument/2006/relationships/hyperlink" Target="https://goo.gl/maps/3FU3ccXCGZGFQZKLA" TargetMode="External"/><Relationship Id="rId242" Type="http://schemas.openxmlformats.org/officeDocument/2006/relationships/hyperlink" Target="https://goo.gl/maps/ZPpwAY5uVV3sZs9k9" TargetMode="External"/><Relationship Id="rId263" Type="http://schemas.openxmlformats.org/officeDocument/2006/relationships/hyperlink" Target="https://www.google.com/maps?q=21.7133435,72.6260926&amp;z=17&amp;hl=en" TargetMode="External"/><Relationship Id="rId284" Type="http://schemas.openxmlformats.org/officeDocument/2006/relationships/hyperlink" Target="https://maps.google.com/maps?q=22.5893797%2C72.9602175&amp;z=17&amp;hl=en" TargetMode="External"/><Relationship Id="rId319" Type="http://schemas.openxmlformats.org/officeDocument/2006/relationships/hyperlink" Target="https://www.google.com/maps/place/20%C2%B036%2750.5%22N+77%C2%B051%2720.1%22E/@20.6134949,77.8500056,15.79z/data=!4m4!3m3!8m2!3d20.6140167!4d77.8555867?hl=en&amp;entry=ttu&amp;g_ep=EgoyMDI1MDEwNi4xIKXMDSoASAFQAw%3D%3D" TargetMode="External"/><Relationship Id="rId37" Type="http://schemas.openxmlformats.org/officeDocument/2006/relationships/hyperlink" Target="https://goo.gl/maps/dyJYHbCFCHDHXFZWA" TargetMode="External"/><Relationship Id="rId58" Type="http://schemas.openxmlformats.org/officeDocument/2006/relationships/hyperlink" Target="https://www.google.com/maps/place/20%C2%B031'14.6%22N+85%C2%B056'00.4%22E/@20.520723,85.9308641,17z/data=!3m1!4b1!4m4!3m3!8m2!3d20.520718!4d85.933439?entry=ttu" TargetMode="External"/><Relationship Id="rId79" Type="http://schemas.openxmlformats.org/officeDocument/2006/relationships/hyperlink" Target="https://www.google.com/maps/place/17%C2%B011'57.7%22N+78%C2%B019'26.2%22E/@17.1993781,78.3213691,17z/data=!3m1!4b1!4m4!3m3!8m2!3d17.199373!4d78.323944?entry=ttu" TargetMode="External"/><Relationship Id="rId102" Type="http://schemas.openxmlformats.org/officeDocument/2006/relationships/hyperlink" Target="https://g.page/gabanihospital?share" TargetMode="External"/><Relationship Id="rId123" Type="http://schemas.openxmlformats.org/officeDocument/2006/relationships/hyperlink" Target="https://maps.app.goo.gl/6rkbJjLBNcjki3Fs8" TargetMode="External"/><Relationship Id="rId144" Type="http://schemas.openxmlformats.org/officeDocument/2006/relationships/hyperlink" Target="https://maps.app.goo.gl/LZ6Pdbwcwrk2p7TPA" TargetMode="External"/><Relationship Id="rId330" Type="http://schemas.openxmlformats.org/officeDocument/2006/relationships/hyperlink" Target="https://maps.app.goo.gl/QP4CyYWFxi5aThwC9" TargetMode="External"/><Relationship Id="rId90" Type="http://schemas.openxmlformats.org/officeDocument/2006/relationships/hyperlink" Target="https://goo.gl/maps/wTf5vsCwu7Fap6o76" TargetMode="External"/><Relationship Id="rId165" Type="http://schemas.openxmlformats.org/officeDocument/2006/relationships/hyperlink" Target="https://goo.gl/maps/iACf75LjzXqM6kW89" TargetMode="External"/><Relationship Id="rId186" Type="http://schemas.openxmlformats.org/officeDocument/2006/relationships/hyperlink" Target="https://goo.gl/maps/aEDB9kGu9FKSTfsD8" TargetMode="External"/><Relationship Id="rId211" Type="http://schemas.openxmlformats.org/officeDocument/2006/relationships/hyperlink" Target="https://goo.gl/maps/TiWSGMnyXfiybFeM7" TargetMode="External"/><Relationship Id="rId232" Type="http://schemas.openxmlformats.org/officeDocument/2006/relationships/hyperlink" Target="https://goo.gl/maps/eJmRJ1rv2Agp3NZ49" TargetMode="External"/><Relationship Id="rId253" Type="http://schemas.openxmlformats.org/officeDocument/2006/relationships/hyperlink" Target="https://goo.gl/maps/VTGp8uXCYC5x9At17" TargetMode="External"/><Relationship Id="rId274" Type="http://schemas.openxmlformats.org/officeDocument/2006/relationships/hyperlink" Target="https://maps.app.goo.gl/p5wgxdauD2CSJbVo9" TargetMode="External"/><Relationship Id="rId295" Type="http://schemas.openxmlformats.org/officeDocument/2006/relationships/hyperlink" Target="https://maps.app.goo.gl/ZwJ9LanqihsHo18X7" TargetMode="External"/><Relationship Id="rId309" Type="http://schemas.openxmlformats.org/officeDocument/2006/relationships/hyperlink" Target="https://maps.app.goo.gl/4GREd5mwupt4bh478" TargetMode="External"/><Relationship Id="rId27" Type="http://schemas.openxmlformats.org/officeDocument/2006/relationships/hyperlink" Target="https://goo.gl/maps/EXkbyFqk56Fjbap39" TargetMode="External"/><Relationship Id="rId48" Type="http://schemas.openxmlformats.org/officeDocument/2006/relationships/hyperlink" Target="https://www.google.com/maps/place/21%C2%B030'24.5%22N+78%C2%B050'59.9%22E/@21.506801,78.8473851,17z/data=!3m1!4b1!4m4!3m3!8m2!3d21.506796!4d78.84996?entry=ttu" TargetMode="External"/><Relationship Id="rId69" Type="http://schemas.openxmlformats.org/officeDocument/2006/relationships/hyperlink" Target="https://goo.gl/maps/5QaKurATVzK188EH8" TargetMode="External"/><Relationship Id="rId113" Type="http://schemas.openxmlformats.org/officeDocument/2006/relationships/hyperlink" Target="https://maps.app.goo.gl/gMuVo4F3UYjMgEJP8" TargetMode="External"/><Relationship Id="rId134" Type="http://schemas.openxmlformats.org/officeDocument/2006/relationships/hyperlink" Target="https://goo.gl/maps/9FGT7GUSDZh6DCWUA" TargetMode="External"/><Relationship Id="rId320" Type="http://schemas.openxmlformats.org/officeDocument/2006/relationships/hyperlink" Target="https://www.google.com/maps/place/20%C2%B047%2757.4%22N+78%C2%B021%2758.7%22E/@20.7976247,78.3586533,15.1z/data=!4m4!3m3!8m2!3d20.7992734!4d78.3662981?hl=en&amp;entry=ttu&amp;g_ep=EgoyMDI1MDEwNi4xIKXMDSoASAFQAw%3D%3D" TargetMode="External"/><Relationship Id="rId80" Type="http://schemas.openxmlformats.org/officeDocument/2006/relationships/hyperlink" Target="https://www.google.com/maps/place/21%C2%B042'30.2%22N+72%C2%B051'30.2%22E/@21.70839,72.8558011,17z/data=!3m1!4b1!4m4!3m3!8m2!3d21.708385!4d72.858376?entry=ttu" TargetMode="External"/><Relationship Id="rId155" Type="http://schemas.openxmlformats.org/officeDocument/2006/relationships/hyperlink" Target="https://goo.gl/maps/hszhKo9v8wKwUWAJA" TargetMode="External"/><Relationship Id="rId176" Type="http://schemas.openxmlformats.org/officeDocument/2006/relationships/hyperlink" Target="https://goo.gl/maps/EoZVN2X5TcuUpGv66" TargetMode="External"/><Relationship Id="rId197" Type="http://schemas.openxmlformats.org/officeDocument/2006/relationships/hyperlink" Target="https://www.google.com/maps?q=21.1148973,78.954233&amp;z=17&amp;hl=en" TargetMode="External"/><Relationship Id="rId201" Type="http://schemas.openxmlformats.org/officeDocument/2006/relationships/hyperlink" Target="https://goo.gl/maps/qnZsBsdYjidd1RwD9" TargetMode="External"/><Relationship Id="rId222" Type="http://schemas.openxmlformats.org/officeDocument/2006/relationships/hyperlink" Target="https://goo.gl/maps/c1sLvwM2RumksWaf8" TargetMode="External"/><Relationship Id="rId243" Type="http://schemas.openxmlformats.org/officeDocument/2006/relationships/hyperlink" Target="https://goo.gl/maps/kZqTpBNaY54FevuRA" TargetMode="External"/><Relationship Id="rId264" Type="http://schemas.openxmlformats.org/officeDocument/2006/relationships/hyperlink" Target="https://www.google.com/maps?q=24.321975,79.9788083&amp;z=17&amp;hl=en" TargetMode="External"/><Relationship Id="rId285" Type="http://schemas.openxmlformats.org/officeDocument/2006/relationships/hyperlink" Target="https://maps.app.goo.gl/jDgMmKmNUdqj177c9" TargetMode="External"/><Relationship Id="rId17" Type="http://schemas.openxmlformats.org/officeDocument/2006/relationships/hyperlink" Target="https://goo.gl/maps/vArg2ys6JhdH3EpCA" TargetMode="External"/><Relationship Id="rId38" Type="http://schemas.openxmlformats.org/officeDocument/2006/relationships/hyperlink" Target="https://goo.gl/maps/ySyR7pajcMWnyBqv7" TargetMode="External"/><Relationship Id="rId59" Type="http://schemas.openxmlformats.org/officeDocument/2006/relationships/hyperlink" Target="https://www.google.com/maps/place/17%C2%B046'07.1%22N+77%C2%B006'48.0%22E/@17.7686481,77.1087066,17z/data=!3m1!4b1!4m4!3m3!8m2!3d17.768643!4d77.11332?entry=ttu" TargetMode="External"/><Relationship Id="rId103" Type="http://schemas.openxmlformats.org/officeDocument/2006/relationships/hyperlink" Target="https://goo.gl/maps/sJRmz8nCii6VdVFe8" TargetMode="External"/><Relationship Id="rId124" Type="http://schemas.openxmlformats.org/officeDocument/2006/relationships/hyperlink" Target="https://goo.gl/maps/1FevBNyhyw9vsXyT8" TargetMode="External"/><Relationship Id="rId310" Type="http://schemas.openxmlformats.org/officeDocument/2006/relationships/hyperlink" Target="https://maps.app.goo.gl/RgAbYZAgedAD2Z3V7" TargetMode="External"/><Relationship Id="rId70" Type="http://schemas.openxmlformats.org/officeDocument/2006/relationships/hyperlink" Target="https://goo.gl/maps/g5cFCAcHPUy8KVA89" TargetMode="External"/><Relationship Id="rId91" Type="http://schemas.openxmlformats.org/officeDocument/2006/relationships/hyperlink" Target="https://goo.gl/maps/3JUs1RXa8MuRiQGb6" TargetMode="External"/><Relationship Id="rId145" Type="http://schemas.openxmlformats.org/officeDocument/2006/relationships/hyperlink" Target="https://goo.gl/maps/7ofs9oE7pnLNt1Cp9" TargetMode="External"/><Relationship Id="rId166" Type="http://schemas.openxmlformats.org/officeDocument/2006/relationships/hyperlink" Target="https://goo.gl/maps/imenkmjMF1d68TUX9" TargetMode="External"/><Relationship Id="rId187" Type="http://schemas.openxmlformats.org/officeDocument/2006/relationships/hyperlink" Target="https://www.google.com/maps/place/22%C2%B045'25.2%22N+79%C2%B013'27.0%22E/@22.7570159,79.2215951,17z/data=!3m1!4b1!4m4!3m3!8m2!3d22.757011!4d79.22417?entry=ttu" TargetMode="External"/><Relationship Id="rId331" Type="http://schemas.openxmlformats.org/officeDocument/2006/relationships/hyperlink" Target="https://maps.app.goo.gl/zNBXAMFmdKPXhVze7" TargetMode="External"/><Relationship Id="rId1" Type="http://schemas.openxmlformats.org/officeDocument/2006/relationships/hyperlink" Target="https://goo.gl/maps/TB9v3zaXhpQ6ppHr9" TargetMode="External"/><Relationship Id="rId212" Type="http://schemas.openxmlformats.org/officeDocument/2006/relationships/hyperlink" Target="https://goo.gl/maps/6bxXcawL2i4zBQ4t8" TargetMode="External"/><Relationship Id="rId233" Type="http://schemas.openxmlformats.org/officeDocument/2006/relationships/hyperlink" Target="https://goo.gl/maps/AfvAF9EsTnVdMstG9" TargetMode="External"/><Relationship Id="rId254" Type="http://schemas.openxmlformats.org/officeDocument/2006/relationships/hyperlink" Target="https://maps.app.goo.gl/UxfNSvL1dnKmuajg9" TargetMode="External"/><Relationship Id="rId28" Type="http://schemas.openxmlformats.org/officeDocument/2006/relationships/hyperlink" Target="https://goo.gl/maps/b9zCpUmaozpNXmAw6" TargetMode="External"/><Relationship Id="rId49" Type="http://schemas.openxmlformats.org/officeDocument/2006/relationships/hyperlink" Target="https://maps.app.goo.gl/uD2BcJ7RGXRDm4HKA" TargetMode="External"/><Relationship Id="rId114" Type="http://schemas.openxmlformats.org/officeDocument/2006/relationships/hyperlink" Target="https://goo.gl/maps/z9xEN5iynntUfSzx5" TargetMode="External"/><Relationship Id="rId275" Type="http://schemas.openxmlformats.org/officeDocument/2006/relationships/hyperlink" Target="https://maps.app.goo.gl/xKDBNp9U2jDNBpGu9" TargetMode="External"/><Relationship Id="rId296" Type="http://schemas.openxmlformats.org/officeDocument/2006/relationships/hyperlink" Target="https://maps.app.goo.gl/fY1AabzYFCHyAEzn9" TargetMode="External"/><Relationship Id="rId300" Type="http://schemas.openxmlformats.org/officeDocument/2006/relationships/hyperlink" Target="https://www.google.com/maps?q=10.9705747,78.9413323&amp;z=17&amp;hl=en" TargetMode="External"/><Relationship Id="rId60" Type="http://schemas.openxmlformats.org/officeDocument/2006/relationships/hyperlink" Target="https://www.google.com/maps/place/18%C2%B008'23.0%22N+74%C2%B059'34.4%22E/@18.1397331,74.9903151,17z/data=!3m1!4b1!4m4!3m3!8m2!3d18.139728!4d74.99289?entry=ttu" TargetMode="External"/><Relationship Id="rId81" Type="http://schemas.openxmlformats.org/officeDocument/2006/relationships/hyperlink" Target="https://goo.gl/maps/kAd8myZ8ZvzYyouG8" TargetMode="External"/><Relationship Id="rId135" Type="http://schemas.openxmlformats.org/officeDocument/2006/relationships/hyperlink" Target="https://goo.gl/maps/8ffWi4Rq5auWvoP1A" TargetMode="External"/><Relationship Id="rId156" Type="http://schemas.openxmlformats.org/officeDocument/2006/relationships/hyperlink" Target="https://goo.gl/maps/QtXCncierhF8S4BK9" TargetMode="External"/><Relationship Id="rId177" Type="http://schemas.openxmlformats.org/officeDocument/2006/relationships/hyperlink" Target="https://goo.gl/maps/TEXHqE2NTJsj3EwF9" TargetMode="External"/><Relationship Id="rId198" Type="http://schemas.openxmlformats.org/officeDocument/2006/relationships/hyperlink" Target="https://goo.gl/maps/DcmAC6Y6AiaHfzaY7" TargetMode="External"/><Relationship Id="rId321" Type="http://schemas.openxmlformats.org/officeDocument/2006/relationships/hyperlink" Target="https://maps.app.goo.gl/BGmdgYsje7NnwCmU8" TargetMode="External"/><Relationship Id="rId202" Type="http://schemas.openxmlformats.org/officeDocument/2006/relationships/hyperlink" Target="https://goo.gl/maps/djJeuF9LwLUGeebb8" TargetMode="External"/><Relationship Id="rId223" Type="http://schemas.openxmlformats.org/officeDocument/2006/relationships/hyperlink" Target="https://maps.app.goo.gl/r1Bq3ifJAR8p9VSRA" TargetMode="External"/><Relationship Id="rId244" Type="http://schemas.openxmlformats.org/officeDocument/2006/relationships/hyperlink" Target="https://goo.gl/maps/9yVSbZ6Nxeczs9dm6" TargetMode="External"/><Relationship Id="rId18" Type="http://schemas.openxmlformats.org/officeDocument/2006/relationships/hyperlink" Target="https://goo.gl/maps/iBD3sdUkML63mmtQ6" TargetMode="External"/><Relationship Id="rId39" Type="http://schemas.openxmlformats.org/officeDocument/2006/relationships/hyperlink" Target="https://www.google.com/maps/place/25%C2%B048'16.1%22N+78%C2%B023'15.7%22E/@25.8044848,78.3851151,17z/data=!4m4!3m3!8m2!3d25.80448!4d78.38769?entry=ttu" TargetMode="External"/><Relationship Id="rId265" Type="http://schemas.openxmlformats.org/officeDocument/2006/relationships/hyperlink" Target="https://maps.app.goo.gl/YbZUErzZWGAfYgWv9" TargetMode="External"/><Relationship Id="rId286" Type="http://schemas.openxmlformats.org/officeDocument/2006/relationships/hyperlink" Target="https://maps.app.goo.gl/5GHxvVxGzxu2vj9Z6" TargetMode="External"/><Relationship Id="rId50" Type="http://schemas.openxmlformats.org/officeDocument/2006/relationships/hyperlink" Target="https://www.google.com/maps/place/20%C2%B016'17.9%22N+78%C2%B042'55.4%22E/@20.27165,78.7128151,17z/data=!3m1!4b1!4m4!3m3!8m2!3d20.271645!4d78.71539?entry=ttu" TargetMode="External"/><Relationship Id="rId104" Type="http://schemas.openxmlformats.org/officeDocument/2006/relationships/hyperlink" Target="https://goo.gl/maps/YVqVLQ32WUwc4GCa8" TargetMode="External"/><Relationship Id="rId125" Type="http://schemas.openxmlformats.org/officeDocument/2006/relationships/hyperlink" Target="https://maps.app.goo.gl/xvKacoA2tqa6JM9YA" TargetMode="External"/><Relationship Id="rId146" Type="http://schemas.openxmlformats.org/officeDocument/2006/relationships/hyperlink" Target="https://goo.gl/maps/jtrCFyMih39MJmQA8" TargetMode="External"/><Relationship Id="rId167" Type="http://schemas.openxmlformats.org/officeDocument/2006/relationships/hyperlink" Target="https://goo.gl/maps/3dd3DiUEd98RsU6X9" TargetMode="External"/><Relationship Id="rId188" Type="http://schemas.openxmlformats.org/officeDocument/2006/relationships/hyperlink" Target="https://goo.gl/maps/s8pUUAuEor2QFrCx5" TargetMode="External"/><Relationship Id="rId311" Type="http://schemas.openxmlformats.org/officeDocument/2006/relationships/hyperlink" Target="https://www.google.com/maps/place/19%C2%B039%2741.0%22N+73%C2%B029%2757.2%22E/@19.6613911,73.4966407,17z/data=!3m1!4b1!4m4!3m3!8m2!3d19.6613911!4d73.4992156?hl=en&amp;entry=ttu&amp;g_ep=EgoyMDI1MDEwNi4xIKXMDSoASAFQAw%3D%3D" TargetMode="External"/><Relationship Id="rId332" Type="http://schemas.openxmlformats.org/officeDocument/2006/relationships/hyperlink" Target="https://maps.app.goo.gl/yi2ghTj7GKNGNTNF8" TargetMode="External"/><Relationship Id="rId71" Type="http://schemas.openxmlformats.org/officeDocument/2006/relationships/hyperlink" Target="https://goo.gl/maps/MjwZrbc6isi7p18d6" TargetMode="External"/><Relationship Id="rId92" Type="http://schemas.openxmlformats.org/officeDocument/2006/relationships/hyperlink" Target="https://goo.gl/maps/wWgYDCXNybdfBsCc7" TargetMode="External"/><Relationship Id="rId213" Type="http://schemas.openxmlformats.org/officeDocument/2006/relationships/hyperlink" Target="https://goo.gl/maps/MRzGFo3i6NJY7Ecg7" TargetMode="External"/><Relationship Id="rId234" Type="http://schemas.openxmlformats.org/officeDocument/2006/relationships/hyperlink" Target="https://goo.gl/maps/QHUuHmx5ZsQiTu97A" TargetMode="External"/><Relationship Id="rId2" Type="http://schemas.openxmlformats.org/officeDocument/2006/relationships/hyperlink" Target="https://goo.gl/maps/Nh4cQDNL9m1Pq5B9A" TargetMode="External"/><Relationship Id="rId29" Type="http://schemas.openxmlformats.org/officeDocument/2006/relationships/hyperlink" Target="https://goo.gl/maps/RX9Rf6yZRsqXFNL76" TargetMode="External"/><Relationship Id="rId255" Type="http://schemas.openxmlformats.org/officeDocument/2006/relationships/hyperlink" Target="https://maps.app.goo.gl/PR4JPZu9B8s7716p7" TargetMode="External"/><Relationship Id="rId276" Type="http://schemas.openxmlformats.org/officeDocument/2006/relationships/hyperlink" Target="https://maps.app.goo.gl/j95tVtsRgCzkkzVS9" TargetMode="External"/><Relationship Id="rId297" Type="http://schemas.openxmlformats.org/officeDocument/2006/relationships/hyperlink" Target="https://maps.app.goo.gl/fC3kuB78ufkD6YLYA" TargetMode="External"/><Relationship Id="rId40" Type="http://schemas.openxmlformats.org/officeDocument/2006/relationships/hyperlink" Target="https://www.google.com/maps/place/25%C2%B013'10.7%22N+78%C2%B027'56.7%22E/@25.2196398,78.4631691,17z/data=!3m1!4b1!4m4!3m3!8m2!3d25.219635!4d78.465744?entry=ttu" TargetMode="External"/><Relationship Id="rId115" Type="http://schemas.openxmlformats.org/officeDocument/2006/relationships/hyperlink" Target="https://goo.gl/maps/Hwu9ihKkaNbXydL68" TargetMode="External"/><Relationship Id="rId136" Type="http://schemas.openxmlformats.org/officeDocument/2006/relationships/hyperlink" Target="https://goo.gl/maps/kVzYwt2i7Pq2TCJTA" TargetMode="External"/><Relationship Id="rId157" Type="http://schemas.openxmlformats.org/officeDocument/2006/relationships/hyperlink" Target="https://goo.gl/maps/oN49DwRoDMktso7Q8" TargetMode="External"/><Relationship Id="rId178" Type="http://schemas.openxmlformats.org/officeDocument/2006/relationships/hyperlink" Target="https://goo.gl/maps/7KCfC4PP1qumN3is8" TargetMode="External"/><Relationship Id="rId301" Type="http://schemas.openxmlformats.org/officeDocument/2006/relationships/hyperlink" Target="https://maps.app.goo.gl/YWZrRw5nL6oifuNQ9" TargetMode="External"/><Relationship Id="rId322" Type="http://schemas.openxmlformats.org/officeDocument/2006/relationships/hyperlink" Target="https://maps.app.goo.gl/sndvZXNhCsS4yYbc8" TargetMode="External"/><Relationship Id="rId61" Type="http://schemas.openxmlformats.org/officeDocument/2006/relationships/hyperlink" Target="https://www.google.com/maps/place/17%C2%B012'04.5%22N+80%C2%B051'32.1%22E/@17.2012541,80.8563421,17z/data=!3m1!4b1!4m4!3m3!8m2!3d17.201249!4d80.858917?entry=ttu" TargetMode="External"/><Relationship Id="rId82" Type="http://schemas.openxmlformats.org/officeDocument/2006/relationships/hyperlink" Target="https://www.google.com/maps/place/21%C2%B008'22.7%22N+79%C2%B010'57.5%22E/@21.139631,79.1800651,17z/data=!3m1!4b1!4m4!3m3!8m2!3d21.139626!4d79.18264?entry=ttu" TargetMode="External"/><Relationship Id="rId199" Type="http://schemas.openxmlformats.org/officeDocument/2006/relationships/hyperlink" Target="https://www.google.com/maps/place/21%C2%B010'41.9%22N+72%C2%B058'02.6%22E/@21.1783214,72.9648117,17z/data=!3m1!4b1!4m4!3m3!8m2!3d21.1783164!4d72.9673866?entry=ttu" TargetMode="External"/><Relationship Id="rId203" Type="http://schemas.openxmlformats.org/officeDocument/2006/relationships/hyperlink" Target="https://goo.gl/maps/DBaHbHLjVz83ox2NA" TargetMode="External"/><Relationship Id="rId19" Type="http://schemas.openxmlformats.org/officeDocument/2006/relationships/hyperlink" Target="https://goo.gl/maps/BC8gtGATUt2eYyek7" TargetMode="External"/><Relationship Id="rId224" Type="http://schemas.openxmlformats.org/officeDocument/2006/relationships/hyperlink" Target="https://goo.gl/maps/AT9RQRhtabzn7A2S7" TargetMode="External"/><Relationship Id="rId245" Type="http://schemas.openxmlformats.org/officeDocument/2006/relationships/hyperlink" Target="https://goo.gl/maps/7St1ZVJpPXGAXwYy8" TargetMode="External"/><Relationship Id="rId266" Type="http://schemas.openxmlformats.org/officeDocument/2006/relationships/hyperlink" Target="https://www.google.com/maps?q=29.1216464,75.8010665&amp;z=17&amp;hl=en" TargetMode="External"/><Relationship Id="rId287" Type="http://schemas.openxmlformats.org/officeDocument/2006/relationships/hyperlink" Target="https://maps.app.goo.gl/exPJSB7LKBAzEw7o7" TargetMode="External"/><Relationship Id="rId30" Type="http://schemas.openxmlformats.org/officeDocument/2006/relationships/hyperlink" Target="https://goo.gl/maps/7vMNvrBXjyRP9Qtk6" TargetMode="External"/><Relationship Id="rId105" Type="http://schemas.openxmlformats.org/officeDocument/2006/relationships/hyperlink" Target="https://goo.gl/maps/5GvJghcy5L9s8zTt5" TargetMode="External"/><Relationship Id="rId126" Type="http://schemas.openxmlformats.org/officeDocument/2006/relationships/hyperlink" Target="https://maps.app.goo.gl/tTMhP8tXuPnJYshY7" TargetMode="External"/><Relationship Id="rId147" Type="http://schemas.openxmlformats.org/officeDocument/2006/relationships/hyperlink" Target="https://goo.gl/maps/n8HR86ak9ymXEYSh9" TargetMode="External"/><Relationship Id="rId168" Type="http://schemas.openxmlformats.org/officeDocument/2006/relationships/hyperlink" Target="https://goo.gl/maps/LfNsw3TxmTRe4eqU6" TargetMode="External"/><Relationship Id="rId312" Type="http://schemas.openxmlformats.org/officeDocument/2006/relationships/hyperlink" Target="https://www.google.com/maps/place/19%C2%B053%2704.2%22N+74%C2%B041%2723.8%22E/@19.8845014,74.6873567,17z/data=!3m1!4b1!4m4!3m3!8m2!3d19.8845014!4d74.6899316?hl=en&amp;entry=ttu&amp;g_ep=EgoyMDI1MDEwNi4xIKXMDSoASAFQAw%3D%3D" TargetMode="External"/><Relationship Id="rId333" Type="http://schemas.openxmlformats.org/officeDocument/2006/relationships/hyperlink" Target="https://maps.app.goo.gl/kBbG2Nr4MumYsU1c6" TargetMode="External"/><Relationship Id="rId51" Type="http://schemas.openxmlformats.org/officeDocument/2006/relationships/hyperlink" Target="https://www.google.com/maps/place/19%C2%B052'30.3%22N+78%C2%B034'05.6%22E/@19.875077,78.5656351,17z/data=!3m1!4b1!4m4!3m3!8m2!3d19.875072!4d78.56821?entry=ttu" TargetMode="External"/><Relationship Id="rId72" Type="http://schemas.openxmlformats.org/officeDocument/2006/relationships/hyperlink" Target="https://goo.gl/maps/2gtHojPcRQ3qiDjSA" TargetMode="External"/><Relationship Id="rId93" Type="http://schemas.openxmlformats.org/officeDocument/2006/relationships/hyperlink" Target="https://goo.gl/maps/zMmSmjXUGDNfnNKu6" TargetMode="External"/><Relationship Id="rId189" Type="http://schemas.openxmlformats.org/officeDocument/2006/relationships/hyperlink" Target="https://www.google.com/maps/place/21%C2%B006'34.3%22N+78%C2%B056'37.0%22E/@21.109521,78.9410351,17z/data=!3m1!4b1!4m4!3m3!8m2!3d21.109516!4d78.94361?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K993"/>
  <sheetViews>
    <sheetView tabSelected="1" topLeftCell="BB1" workbookViewId="0">
      <pane ySplit="1" topLeftCell="A2" activePane="bottomLeft" state="frozen"/>
      <selection pane="bottomLeft" activeCell="AE2" sqref="AE2"/>
    </sheetView>
  </sheetViews>
  <sheetFormatPr defaultColWidth="12.6328125" defaultRowHeight="15.75" customHeight="1"/>
  <cols>
    <col min="2" max="2" width="18.26953125" customWidth="1"/>
    <col min="3" max="3" width="15.08984375" customWidth="1"/>
    <col min="4" max="4" width="23.6328125" customWidth="1"/>
    <col min="5" max="5" width="43.90625" customWidth="1"/>
    <col min="6" max="6" width="26.453125" customWidth="1"/>
    <col min="7" max="7" width="22.08984375" customWidth="1"/>
    <col min="8" max="8" width="21.08984375" bestFit="1" customWidth="1"/>
    <col min="9" max="9" width="19" customWidth="1"/>
    <col min="10" max="10" width="31.36328125" bestFit="1" customWidth="1"/>
    <col min="11" max="11" width="32" bestFit="1" customWidth="1"/>
    <col min="12" max="12" width="215.26953125" bestFit="1" customWidth="1"/>
    <col min="13" max="13" width="5" customWidth="1"/>
    <col min="14" max="14" width="24.08984375" customWidth="1"/>
    <col min="15" max="15" width="21.26953125" customWidth="1"/>
    <col min="16" max="16" width="21" customWidth="1"/>
    <col min="17" max="17" width="20.08984375" customWidth="1"/>
    <col min="18" max="18" width="29.08984375" customWidth="1"/>
    <col min="19" max="20" width="12.26953125" customWidth="1"/>
    <col min="21" max="21" width="16.90625" customWidth="1"/>
    <col min="22" max="22" width="23.36328125" customWidth="1"/>
    <col min="25" max="25" width="24.7265625" customWidth="1"/>
    <col min="26" max="27" width="19.6328125" customWidth="1"/>
    <col min="28" max="30" width="17.453125" customWidth="1"/>
    <col min="31" max="31" width="38.6328125" bestFit="1" customWidth="1"/>
    <col min="32" max="32" width="10.36328125" customWidth="1"/>
    <col min="33" max="33" width="21.08984375" customWidth="1"/>
    <col min="34" max="34" width="21.6328125" customWidth="1"/>
    <col min="35" max="35" width="15" customWidth="1"/>
    <col min="36" max="36" width="12" customWidth="1"/>
    <col min="37" max="37" width="10" customWidth="1"/>
    <col min="38" max="38" width="7.453125" customWidth="1"/>
    <col min="39" max="39" width="11.7265625" customWidth="1"/>
    <col min="40" max="40" width="10.90625" customWidth="1"/>
    <col min="41" max="41" width="15.6328125" customWidth="1"/>
    <col min="42" max="42" width="26" customWidth="1"/>
    <col min="43" max="43" width="24.6328125" customWidth="1"/>
    <col min="44" max="44" width="16.453125" customWidth="1"/>
    <col min="45" max="45" width="12.08984375" customWidth="1"/>
    <col min="46" max="63" width="12" customWidth="1"/>
  </cols>
  <sheetData>
    <row r="1" spans="1:63" ht="13">
      <c r="A1" s="147" t="s">
        <v>517</v>
      </c>
      <c r="B1" s="147" t="s">
        <v>518</v>
      </c>
      <c r="C1" s="147" t="s">
        <v>519</v>
      </c>
      <c r="D1" s="147" t="s">
        <v>520</v>
      </c>
      <c r="E1" s="148" t="s">
        <v>0</v>
      </c>
      <c r="F1" s="147" t="s">
        <v>521</v>
      </c>
      <c r="G1" s="147" t="s">
        <v>522</v>
      </c>
      <c r="H1" s="147" t="s">
        <v>523</v>
      </c>
      <c r="I1" s="3" t="s">
        <v>524</v>
      </c>
      <c r="J1" s="3" t="s">
        <v>525</v>
      </c>
      <c r="K1" s="3" t="s">
        <v>526</v>
      </c>
      <c r="L1" s="149" t="s">
        <v>527</v>
      </c>
      <c r="M1" s="149" t="s">
        <v>1</v>
      </c>
      <c r="N1" s="147" t="s">
        <v>528</v>
      </c>
      <c r="O1" s="147" t="s">
        <v>529</v>
      </c>
      <c r="P1" s="147" t="s">
        <v>530</v>
      </c>
      <c r="Q1" s="147" t="s">
        <v>531</v>
      </c>
      <c r="R1" s="150" t="s">
        <v>532</v>
      </c>
      <c r="S1" s="147" t="s">
        <v>533</v>
      </c>
      <c r="T1" s="147" t="s">
        <v>534</v>
      </c>
      <c r="U1" s="147" t="s">
        <v>535</v>
      </c>
      <c r="V1" s="3" t="s">
        <v>536</v>
      </c>
      <c r="W1" s="147" t="s">
        <v>537</v>
      </c>
      <c r="X1" s="147" t="s">
        <v>538</v>
      </c>
      <c r="Y1" s="3" t="s">
        <v>539</v>
      </c>
      <c r="Z1" s="151" t="s">
        <v>540</v>
      </c>
      <c r="AA1" s="151" t="s">
        <v>541</v>
      </c>
      <c r="AB1" s="152" t="s">
        <v>542</v>
      </c>
      <c r="AC1" s="152" t="s">
        <v>543</v>
      </c>
      <c r="AD1" s="152" t="s">
        <v>544</v>
      </c>
      <c r="AE1" s="152" t="s">
        <v>545</v>
      </c>
      <c r="AF1" s="152" t="s">
        <v>546</v>
      </c>
      <c r="AG1" s="153" t="s">
        <v>547</v>
      </c>
      <c r="AH1" s="153" t="s">
        <v>548</v>
      </c>
      <c r="AI1" s="151" t="s">
        <v>549</v>
      </c>
      <c r="AJ1" s="151" t="s">
        <v>550</v>
      </c>
      <c r="AK1" s="151" t="s">
        <v>551</v>
      </c>
      <c r="AL1" s="151" t="s">
        <v>552</v>
      </c>
      <c r="AM1" s="151" t="s">
        <v>553</v>
      </c>
      <c r="AN1" s="154" t="s">
        <v>554</v>
      </c>
      <c r="AO1" s="151" t="s">
        <v>555</v>
      </c>
      <c r="AP1" s="155" t="s">
        <v>556</v>
      </c>
      <c r="AQ1" s="155" t="s">
        <v>557</v>
      </c>
      <c r="AR1" s="151" t="s">
        <v>558</v>
      </c>
      <c r="AS1" s="155" t="s">
        <v>559</v>
      </c>
      <c r="AT1" s="155" t="s">
        <v>560</v>
      </c>
      <c r="AU1" s="155" t="s">
        <v>561</v>
      </c>
      <c r="AV1" s="155" t="s">
        <v>562</v>
      </c>
      <c r="AW1" s="155" t="s">
        <v>563</v>
      </c>
      <c r="AX1" s="155" t="s">
        <v>564</v>
      </c>
      <c r="AY1" s="155" t="s">
        <v>565</v>
      </c>
      <c r="AZ1" s="155" t="s">
        <v>566</v>
      </c>
      <c r="BA1" s="155" t="s">
        <v>567</v>
      </c>
      <c r="BB1" s="155" t="s">
        <v>568</v>
      </c>
      <c r="BC1" s="155" t="s">
        <v>569</v>
      </c>
      <c r="BD1" s="155" t="s">
        <v>570</v>
      </c>
      <c r="BE1" s="155" t="s">
        <v>571</v>
      </c>
      <c r="BF1" s="155" t="s">
        <v>572</v>
      </c>
      <c r="BG1" s="155" t="s">
        <v>573</v>
      </c>
      <c r="BH1" s="155" t="s">
        <v>574</v>
      </c>
      <c r="BI1" s="155" t="s">
        <v>575</v>
      </c>
      <c r="BJ1" s="155" t="s">
        <v>576</v>
      </c>
      <c r="BK1" s="155" t="s">
        <v>577</v>
      </c>
    </row>
    <row r="2" spans="1:63" ht="13">
      <c r="A2" s="11">
        <v>1</v>
      </c>
      <c r="B2" s="11" t="s">
        <v>22</v>
      </c>
      <c r="C2" s="11" t="s">
        <v>4</v>
      </c>
      <c r="D2" s="11" t="s">
        <v>35</v>
      </c>
      <c r="E2" s="12" t="str">
        <f t="shared" ref="E2:E256" si="0">CONCATENATE(D2," - ",G2," - ",F2)</f>
        <v>JKWZ0001 - Dahivel - Kolkata Tyre</v>
      </c>
      <c r="F2" s="11" t="s">
        <v>578</v>
      </c>
      <c r="G2" s="11" t="s">
        <v>168</v>
      </c>
      <c r="H2" s="11" t="s">
        <v>447</v>
      </c>
      <c r="I2" s="11"/>
      <c r="J2" s="11" t="s">
        <v>579</v>
      </c>
      <c r="K2" s="11" t="s">
        <v>580</v>
      </c>
      <c r="L2" s="8"/>
      <c r="M2" s="8" t="s">
        <v>581</v>
      </c>
      <c r="N2" s="11" t="s">
        <v>582</v>
      </c>
      <c r="O2" s="11" t="s">
        <v>583</v>
      </c>
      <c r="P2" s="11" t="s">
        <v>584</v>
      </c>
      <c r="Q2" s="11"/>
      <c r="R2" s="12" t="s">
        <v>585</v>
      </c>
      <c r="S2" s="11">
        <v>424304</v>
      </c>
      <c r="T2" s="11" t="s">
        <v>6</v>
      </c>
      <c r="U2" s="11" t="s">
        <v>504</v>
      </c>
      <c r="V2" s="13" t="s">
        <v>586</v>
      </c>
      <c r="W2" s="11">
        <v>21.079192720000002</v>
      </c>
      <c r="X2" s="11">
        <v>74.159138209999995</v>
      </c>
      <c r="Y2" s="11" t="s">
        <v>4</v>
      </c>
      <c r="Z2" s="14" t="e">
        <f ca="1">IF(_xludf.MAXIFS(#REF!,#REF!,D2)=0,"Before 31st Aug'23",_xludf.MAXIFS(#REF!,#REF!,D2))</f>
        <v>#NAME?</v>
      </c>
      <c r="AA2" s="8" t="e">
        <f>COUNTIFS(#REF!,E2,#REF!,"&gt;0")</f>
        <v>#REF!</v>
      </c>
      <c r="AB2" s="15">
        <v>43</v>
      </c>
      <c r="AC2" s="8">
        <v>36</v>
      </c>
      <c r="AD2" s="8">
        <v>248</v>
      </c>
      <c r="AE2" s="8" t="e">
        <f>VLOOKUP(D2,#REF!,5,0)</f>
        <v>#REF!</v>
      </c>
      <c r="AF2" s="8" t="e">
        <f t="shared" ref="AF2:AF256" si="1">SUM(AA2:AE2)</f>
        <v>#REF!</v>
      </c>
      <c r="AG2" s="8" t="s">
        <v>587</v>
      </c>
      <c r="AH2" s="8" t="s">
        <v>588</v>
      </c>
      <c r="AI2" s="8" t="s">
        <v>485</v>
      </c>
      <c r="AJ2" s="8" t="s">
        <v>589</v>
      </c>
      <c r="AK2" s="8" t="s">
        <v>239</v>
      </c>
      <c r="AL2" s="8">
        <v>6</v>
      </c>
      <c r="AM2" s="8" t="s">
        <v>240</v>
      </c>
      <c r="AN2" s="16" t="s">
        <v>590</v>
      </c>
      <c r="AO2" s="17" t="s">
        <v>591</v>
      </c>
      <c r="AP2" s="18" t="s">
        <v>592</v>
      </c>
      <c r="AQ2" s="18" t="s">
        <v>593</v>
      </c>
      <c r="AR2" s="17" t="s">
        <v>594</v>
      </c>
      <c r="AS2" s="18" t="s">
        <v>595</v>
      </c>
      <c r="AT2" s="18" t="s">
        <v>579</v>
      </c>
      <c r="AU2" s="18" t="e">
        <f t="shared" ref="AU2:AU256" si="2">IF(OR(AND(H2="Highway",AF2&gt;=10),AND(H2="In-Hub",AF2&gt;=50),AND(H2="In-Cluster",AF2&gt;=50)),"Eligible","Not Eligible")</f>
        <v>#REF!</v>
      </c>
      <c r="AV2" s="18" t="s">
        <v>596</v>
      </c>
      <c r="AW2" s="18" t="s">
        <v>597</v>
      </c>
      <c r="AX2" s="18"/>
      <c r="AY2" s="18" t="s">
        <v>4</v>
      </c>
      <c r="AZ2" s="18"/>
      <c r="BA2" s="18" t="e">
        <f t="shared" ref="BA2:BA256" si="3">IF(OR(AND(H2="Highway",AF2&gt;=30),AND(H2="In-Hub",AF2&gt;=100)),"Eligible","Not Eligible")</f>
        <v>#REF!</v>
      </c>
      <c r="BB2" s="18"/>
      <c r="BC2" s="18" t="s">
        <v>596</v>
      </c>
      <c r="BD2" s="19">
        <v>44848</v>
      </c>
      <c r="BE2" s="18"/>
      <c r="BF2" s="18" t="e">
        <f t="shared" ref="BF2:BF256" si="4">IF(OR(AND(H2="Highway",AF2&gt;=50),AND(H2="In-Hub",AF2&gt;=200)),"Eligible","Not Eligible")</f>
        <v>#REF!</v>
      </c>
      <c r="BG2" s="18"/>
      <c r="BH2" s="18"/>
      <c r="BI2" s="18"/>
      <c r="BJ2" s="18" t="e">
        <f t="shared" ref="BJ2:BJ256" si="5">IF(OR(AND(H2="Highway",AF2&gt;=100),AND(H2="In-Hub",AF2&gt;=500)),"Eligible","Not Eligible")</f>
        <v>#REF!</v>
      </c>
      <c r="BK2" s="18" t="e">
        <f t="shared" ref="BK2:BK256" si="6">IF(OR(AND(H2="Highway",AF2&gt;=150),AND(H2="In-Hub",AF2&gt;=800)),"Eligible","Not Eligible")</f>
        <v>#REF!</v>
      </c>
    </row>
    <row r="3" spans="1:63" ht="13">
      <c r="A3" s="11">
        <v>2</v>
      </c>
      <c r="B3" s="11" t="s">
        <v>22</v>
      </c>
      <c r="C3" s="11" t="s">
        <v>4</v>
      </c>
      <c r="D3" s="11" t="s">
        <v>117</v>
      </c>
      <c r="E3" s="12" t="str">
        <f t="shared" si="0"/>
        <v>JKWZ0002 - Dhule - Kolkata Tyre Repairing Store</v>
      </c>
      <c r="F3" s="11" t="s">
        <v>598</v>
      </c>
      <c r="G3" s="11" t="s">
        <v>194</v>
      </c>
      <c r="H3" s="11" t="s">
        <v>447</v>
      </c>
      <c r="I3" s="11"/>
      <c r="J3" s="11" t="s">
        <v>579</v>
      </c>
      <c r="K3" s="11" t="s">
        <v>580</v>
      </c>
      <c r="L3" s="8"/>
      <c r="M3" s="8" t="s">
        <v>581</v>
      </c>
      <c r="N3" s="11" t="s">
        <v>582</v>
      </c>
      <c r="O3" s="11" t="s">
        <v>599</v>
      </c>
      <c r="P3" s="11">
        <v>9096370486</v>
      </c>
      <c r="Q3" s="11"/>
      <c r="R3" s="12" t="s">
        <v>600</v>
      </c>
      <c r="S3" s="11">
        <v>424301</v>
      </c>
      <c r="T3" s="11" t="s">
        <v>6</v>
      </c>
      <c r="U3" s="11" t="s">
        <v>194</v>
      </c>
      <c r="V3" s="13" t="s">
        <v>601</v>
      </c>
      <c r="W3" s="11">
        <v>20.89010231</v>
      </c>
      <c r="X3" s="11">
        <v>74.837181720000004</v>
      </c>
      <c r="Y3" s="11" t="s">
        <v>4</v>
      </c>
      <c r="Z3" s="14" t="e">
        <f ca="1">IF(_xludf.MAXIFS(#REF!,#REF!,D3)=0,"Before 31st Aug'23",_xludf.MAXIFS(#REF!,#REF!,D3))</f>
        <v>#NAME?</v>
      </c>
      <c r="AA3" s="8" t="e">
        <f>COUNTIFS(#REF!,E3,#REF!,"&gt;0")</f>
        <v>#REF!</v>
      </c>
      <c r="AB3" s="15">
        <v>24</v>
      </c>
      <c r="AC3" s="8">
        <v>36</v>
      </c>
      <c r="AD3" s="8">
        <v>141</v>
      </c>
      <c r="AE3" s="8" t="e">
        <f>VLOOKUP(D3,#REF!,5,0)</f>
        <v>#REF!</v>
      </c>
      <c r="AF3" s="8" t="e">
        <f t="shared" si="1"/>
        <v>#REF!</v>
      </c>
      <c r="AG3" s="8" t="s">
        <v>587</v>
      </c>
      <c r="AH3" s="8" t="s">
        <v>602</v>
      </c>
      <c r="AI3" s="8" t="s">
        <v>485</v>
      </c>
      <c r="AJ3" s="8" t="s">
        <v>589</v>
      </c>
      <c r="AK3" s="8" t="s">
        <v>603</v>
      </c>
      <c r="AL3" s="8">
        <v>9</v>
      </c>
      <c r="AM3" s="8" t="s">
        <v>242</v>
      </c>
      <c r="AN3" s="16" t="s">
        <v>604</v>
      </c>
      <c r="AO3" s="8"/>
      <c r="AP3" s="18" t="s">
        <v>605</v>
      </c>
      <c r="AQ3" s="18" t="s">
        <v>606</v>
      </c>
      <c r="AR3" s="17" t="s">
        <v>607</v>
      </c>
      <c r="AS3" s="18" t="s">
        <v>608</v>
      </c>
      <c r="AT3" s="18" t="s">
        <v>579</v>
      </c>
      <c r="AU3" s="18" t="e">
        <f t="shared" si="2"/>
        <v>#REF!</v>
      </c>
      <c r="AV3" s="18" t="s">
        <v>596</v>
      </c>
      <c r="AW3" s="18"/>
      <c r="AX3" s="18"/>
      <c r="AY3" s="18" t="s">
        <v>4</v>
      </c>
      <c r="AZ3" s="18"/>
      <c r="BA3" s="18" t="e">
        <f t="shared" si="3"/>
        <v>#REF!</v>
      </c>
      <c r="BB3" s="18"/>
      <c r="BC3" s="18" t="s">
        <v>609</v>
      </c>
      <c r="BD3" s="18"/>
      <c r="BE3" s="18"/>
      <c r="BF3" s="18" t="e">
        <f t="shared" si="4"/>
        <v>#REF!</v>
      </c>
      <c r="BG3" s="18"/>
      <c r="BH3" s="18"/>
      <c r="BI3" s="18"/>
      <c r="BJ3" s="18" t="e">
        <f t="shared" si="5"/>
        <v>#REF!</v>
      </c>
      <c r="BK3" s="18" t="e">
        <f t="shared" si="6"/>
        <v>#REF!</v>
      </c>
    </row>
    <row r="4" spans="1:63" ht="13">
      <c r="A4" s="11">
        <v>3</v>
      </c>
      <c r="B4" s="11" t="s">
        <v>22</v>
      </c>
      <c r="C4" s="11" t="s">
        <v>4</v>
      </c>
      <c r="D4" s="11" t="s">
        <v>211</v>
      </c>
      <c r="E4" s="12" t="str">
        <f t="shared" si="0"/>
        <v>JKWZ0003 - Jalgaon - Golden Tyre Shop</v>
      </c>
      <c r="F4" s="11" t="s">
        <v>610</v>
      </c>
      <c r="G4" s="11" t="s">
        <v>156</v>
      </c>
      <c r="H4" s="11" t="s">
        <v>447</v>
      </c>
      <c r="I4" s="11"/>
      <c r="J4" s="11" t="s">
        <v>579</v>
      </c>
      <c r="K4" s="11" t="s">
        <v>580</v>
      </c>
      <c r="L4" s="8"/>
      <c r="M4" s="8" t="s">
        <v>581</v>
      </c>
      <c r="N4" s="11" t="s">
        <v>582</v>
      </c>
      <c r="O4" s="11" t="s">
        <v>611</v>
      </c>
      <c r="P4" s="11">
        <v>9923291488</v>
      </c>
      <c r="Q4" s="11"/>
      <c r="R4" s="12" t="s">
        <v>612</v>
      </c>
      <c r="S4" s="11">
        <v>835227</v>
      </c>
      <c r="T4" s="20" t="s">
        <v>6</v>
      </c>
      <c r="U4" s="20" t="s">
        <v>156</v>
      </c>
      <c r="V4" s="13" t="s">
        <v>613</v>
      </c>
      <c r="W4" s="11">
        <v>21.017444390000001</v>
      </c>
      <c r="X4" s="11">
        <v>75.685490329999993</v>
      </c>
      <c r="Y4" s="11" t="s">
        <v>4</v>
      </c>
      <c r="Z4" s="14" t="e">
        <f ca="1">IF(_xludf.MAXIFS(#REF!,#REF!,D4)=0,"Before 31st Aug'23",_xludf.MAXIFS(#REF!,#REF!,D4))</f>
        <v>#NAME?</v>
      </c>
      <c r="AA4" s="8" t="e">
        <f>COUNTIFS(#REF!,E4,#REF!,"&gt;0")</f>
        <v>#REF!</v>
      </c>
      <c r="AB4" s="15">
        <v>18</v>
      </c>
      <c r="AC4" s="8">
        <v>23</v>
      </c>
      <c r="AD4" s="8">
        <v>116</v>
      </c>
      <c r="AE4" s="8" t="e">
        <f>VLOOKUP(D4,#REF!,5,0)</f>
        <v>#REF!</v>
      </c>
      <c r="AF4" s="8" t="e">
        <f t="shared" si="1"/>
        <v>#REF!</v>
      </c>
      <c r="AG4" s="8" t="s">
        <v>587</v>
      </c>
      <c r="AH4" s="8" t="s">
        <v>588</v>
      </c>
      <c r="AI4" s="8" t="s">
        <v>485</v>
      </c>
      <c r="AJ4" s="8" t="s">
        <v>589</v>
      </c>
      <c r="AK4" s="8" t="s">
        <v>276</v>
      </c>
      <c r="AL4" s="8">
        <v>8</v>
      </c>
      <c r="AM4" s="8" t="s">
        <v>242</v>
      </c>
      <c r="AN4" s="16" t="s">
        <v>614</v>
      </c>
      <c r="AO4" s="17" t="s">
        <v>615</v>
      </c>
      <c r="AP4" s="18" t="s">
        <v>616</v>
      </c>
      <c r="AQ4" s="18" t="s">
        <v>617</v>
      </c>
      <c r="AR4" s="17" t="s">
        <v>618</v>
      </c>
      <c r="AS4" s="18" t="s">
        <v>619</v>
      </c>
      <c r="AT4" s="18" t="s">
        <v>579</v>
      </c>
      <c r="AU4" s="18" t="e">
        <f t="shared" si="2"/>
        <v>#REF!</v>
      </c>
      <c r="AV4" s="18" t="s">
        <v>596</v>
      </c>
      <c r="AW4" s="18" t="s">
        <v>597</v>
      </c>
      <c r="AX4" s="18"/>
      <c r="AY4" s="18" t="s">
        <v>4</v>
      </c>
      <c r="AZ4" s="18"/>
      <c r="BA4" s="18" t="e">
        <f t="shared" si="3"/>
        <v>#REF!</v>
      </c>
      <c r="BB4" s="18"/>
      <c r="BC4" s="18" t="s">
        <v>596</v>
      </c>
      <c r="BD4" s="21">
        <v>44812</v>
      </c>
      <c r="BE4" s="18"/>
      <c r="BF4" s="18" t="e">
        <f t="shared" si="4"/>
        <v>#REF!</v>
      </c>
      <c r="BG4" s="18"/>
      <c r="BH4" s="18"/>
      <c r="BI4" s="18"/>
      <c r="BJ4" s="18" t="e">
        <f t="shared" si="5"/>
        <v>#REF!</v>
      </c>
      <c r="BK4" s="18" t="e">
        <f t="shared" si="6"/>
        <v>#REF!</v>
      </c>
    </row>
    <row r="5" spans="1:63" ht="13">
      <c r="A5" s="11">
        <v>4</v>
      </c>
      <c r="B5" s="11" t="s">
        <v>22</v>
      </c>
      <c r="C5" s="11" t="s">
        <v>4</v>
      </c>
      <c r="D5" s="11" t="s">
        <v>82</v>
      </c>
      <c r="E5" s="12" t="str">
        <f t="shared" si="0"/>
        <v>JKWZ0004 - Malkapur - Rizwan Tyre Shop</v>
      </c>
      <c r="F5" s="11" t="s">
        <v>620</v>
      </c>
      <c r="G5" s="11" t="s">
        <v>621</v>
      </c>
      <c r="H5" s="11" t="s">
        <v>447</v>
      </c>
      <c r="I5" s="11"/>
      <c r="J5" s="11" t="s">
        <v>579</v>
      </c>
      <c r="K5" s="11" t="s">
        <v>580</v>
      </c>
      <c r="L5" s="8"/>
      <c r="M5" s="8" t="s">
        <v>581</v>
      </c>
      <c r="N5" s="11" t="s">
        <v>582</v>
      </c>
      <c r="O5" s="11" t="s">
        <v>622</v>
      </c>
      <c r="P5" s="11">
        <v>9356673152</v>
      </c>
      <c r="Q5" s="11"/>
      <c r="R5" s="12"/>
      <c r="S5" s="11"/>
      <c r="T5" s="20" t="s">
        <v>6</v>
      </c>
      <c r="U5" s="20" t="s">
        <v>623</v>
      </c>
      <c r="V5" s="13" t="s">
        <v>624</v>
      </c>
      <c r="W5" s="11">
        <v>20.86433358</v>
      </c>
      <c r="X5" s="11">
        <v>76.27607046</v>
      </c>
      <c r="Y5" s="11" t="s">
        <v>4</v>
      </c>
      <c r="Z5" s="14" t="e">
        <f ca="1">IF(_xludf.MAXIFS(#REF!,#REF!,D5)=0,"Before 31st Aug'23",_xludf.MAXIFS(#REF!,#REF!,D5))</f>
        <v>#NAME?</v>
      </c>
      <c r="AA5" s="8" t="e">
        <f>COUNTIFS(#REF!,E5,#REF!,"&gt;0")</f>
        <v>#REF!</v>
      </c>
      <c r="AB5" s="15">
        <v>12</v>
      </c>
      <c r="AC5" s="8">
        <v>4</v>
      </c>
      <c r="AD5" s="8">
        <v>45</v>
      </c>
      <c r="AE5" s="8">
        <v>0</v>
      </c>
      <c r="AF5" s="8" t="e">
        <f t="shared" si="1"/>
        <v>#REF!</v>
      </c>
      <c r="AG5" s="8" t="s">
        <v>587</v>
      </c>
      <c r="AH5" s="8" t="s">
        <v>625</v>
      </c>
      <c r="AI5" s="8" t="s">
        <v>485</v>
      </c>
      <c r="AJ5" s="8" t="s">
        <v>589</v>
      </c>
      <c r="AK5" s="8" t="s">
        <v>239</v>
      </c>
      <c r="AL5" s="8">
        <v>7</v>
      </c>
      <c r="AM5" s="8"/>
      <c r="AN5" s="16" t="s">
        <v>626</v>
      </c>
      <c r="AO5" s="8"/>
      <c r="AP5" s="18" t="s">
        <v>627</v>
      </c>
      <c r="AQ5" s="18" t="s">
        <v>628</v>
      </c>
      <c r="AR5" s="17" t="s">
        <v>629</v>
      </c>
      <c r="AS5" s="18" t="s">
        <v>630</v>
      </c>
      <c r="AT5" s="18" t="s">
        <v>579</v>
      </c>
      <c r="AU5" s="18" t="e">
        <f t="shared" si="2"/>
        <v>#REF!</v>
      </c>
      <c r="AV5" s="18" t="s">
        <v>596</v>
      </c>
      <c r="AW5" s="18" t="s">
        <v>597</v>
      </c>
      <c r="AX5" s="18"/>
      <c r="AY5" s="18" t="s">
        <v>4</v>
      </c>
      <c r="AZ5" s="18"/>
      <c r="BA5" s="18" t="e">
        <f t="shared" si="3"/>
        <v>#REF!</v>
      </c>
      <c r="BB5" s="18"/>
      <c r="BC5" s="18" t="s">
        <v>596</v>
      </c>
      <c r="BD5" s="21">
        <v>44821</v>
      </c>
      <c r="BE5" s="18"/>
      <c r="BF5" s="18" t="e">
        <f t="shared" si="4"/>
        <v>#REF!</v>
      </c>
      <c r="BG5" s="18"/>
      <c r="BH5" s="18"/>
      <c r="BI5" s="18"/>
      <c r="BJ5" s="18" t="e">
        <f t="shared" si="5"/>
        <v>#REF!</v>
      </c>
      <c r="BK5" s="18" t="e">
        <f t="shared" si="6"/>
        <v>#REF!</v>
      </c>
    </row>
    <row r="6" spans="1:63" ht="13">
      <c r="A6" s="11">
        <v>5</v>
      </c>
      <c r="B6" s="11" t="s">
        <v>22</v>
      </c>
      <c r="C6" s="11" t="s">
        <v>4</v>
      </c>
      <c r="D6" s="11" t="s">
        <v>87</v>
      </c>
      <c r="E6" s="12" t="str">
        <f t="shared" si="0"/>
        <v>JKWZ0005 - Amrawati - Calcutta Tyre Works</v>
      </c>
      <c r="F6" s="11" t="s">
        <v>631</v>
      </c>
      <c r="G6" s="11" t="s">
        <v>632</v>
      </c>
      <c r="H6" s="11" t="s">
        <v>447</v>
      </c>
      <c r="I6" s="11"/>
      <c r="J6" s="11" t="s">
        <v>579</v>
      </c>
      <c r="K6" s="22" t="s">
        <v>633</v>
      </c>
      <c r="L6" s="8"/>
      <c r="M6" s="8" t="s">
        <v>581</v>
      </c>
      <c r="N6" s="11" t="s">
        <v>582</v>
      </c>
      <c r="O6" s="11" t="s">
        <v>634</v>
      </c>
      <c r="P6" s="11" t="s">
        <v>635</v>
      </c>
      <c r="Q6" s="11"/>
      <c r="R6" s="12"/>
      <c r="S6" s="11"/>
      <c r="T6" s="20" t="s">
        <v>6</v>
      </c>
      <c r="U6" s="20" t="s">
        <v>632</v>
      </c>
      <c r="V6" s="13" t="s">
        <v>636</v>
      </c>
      <c r="W6" s="11">
        <v>21.023646530000001</v>
      </c>
      <c r="X6" s="11">
        <v>77.835101100000003</v>
      </c>
      <c r="Y6" s="11" t="s">
        <v>4</v>
      </c>
      <c r="Z6" s="14" t="e">
        <f ca="1">IF(_xludf.MAXIFS(#REF!,#REF!,D6)=0,"Before 31st Aug'23",_xludf.MAXIFS(#REF!,#REF!,D6))</f>
        <v>#NAME?</v>
      </c>
      <c r="AA6" s="8" t="e">
        <f>COUNTIFS(#REF!,E6,#REF!,"&gt;0")</f>
        <v>#REF!</v>
      </c>
      <c r="AB6" s="15">
        <v>13</v>
      </c>
      <c r="AC6" s="8">
        <v>7</v>
      </c>
      <c r="AD6" s="8">
        <v>90</v>
      </c>
      <c r="AE6" s="8">
        <v>0</v>
      </c>
      <c r="AF6" s="8" t="e">
        <f t="shared" si="1"/>
        <v>#REF!</v>
      </c>
      <c r="AG6" s="8" t="s">
        <v>587</v>
      </c>
      <c r="AH6" s="8" t="s">
        <v>588</v>
      </c>
      <c r="AI6" s="8" t="s">
        <v>485</v>
      </c>
      <c r="AJ6" s="8" t="s">
        <v>589</v>
      </c>
      <c r="AK6" s="8" t="s">
        <v>637</v>
      </c>
      <c r="AL6" s="8">
        <v>9</v>
      </c>
      <c r="AM6" s="8" t="s">
        <v>242</v>
      </c>
      <c r="AN6" s="16"/>
      <c r="AO6" s="8"/>
      <c r="AP6" s="18" t="s">
        <v>638</v>
      </c>
      <c r="AQ6" s="18" t="s">
        <v>639</v>
      </c>
      <c r="AR6" s="17" t="s">
        <v>640</v>
      </c>
      <c r="AS6" s="18" t="s">
        <v>641</v>
      </c>
      <c r="AT6" s="18" t="s">
        <v>579</v>
      </c>
      <c r="AU6" s="18" t="e">
        <f t="shared" si="2"/>
        <v>#REF!</v>
      </c>
      <c r="AV6" s="18" t="s">
        <v>596</v>
      </c>
      <c r="AW6" s="18" t="s">
        <v>597</v>
      </c>
      <c r="AX6" s="18"/>
      <c r="AY6" s="18" t="s">
        <v>4</v>
      </c>
      <c r="AZ6" s="18"/>
      <c r="BA6" s="18" t="e">
        <f t="shared" si="3"/>
        <v>#REF!</v>
      </c>
      <c r="BB6" s="18"/>
      <c r="BC6" s="18" t="s">
        <v>596</v>
      </c>
      <c r="BD6" s="19">
        <v>44887</v>
      </c>
      <c r="BE6" s="18"/>
      <c r="BF6" s="18" t="e">
        <f t="shared" si="4"/>
        <v>#REF!</v>
      </c>
      <c r="BG6" s="18"/>
      <c r="BH6" s="18"/>
      <c r="BI6" s="18"/>
      <c r="BJ6" s="18" t="e">
        <f t="shared" si="5"/>
        <v>#REF!</v>
      </c>
      <c r="BK6" s="18" t="e">
        <f t="shared" si="6"/>
        <v>#REF!</v>
      </c>
    </row>
    <row r="7" spans="1:63" ht="13">
      <c r="A7" s="11">
        <v>6</v>
      </c>
      <c r="B7" s="11" t="s">
        <v>22</v>
      </c>
      <c r="C7" s="11" t="s">
        <v>4</v>
      </c>
      <c r="D7" s="11" t="s">
        <v>107</v>
      </c>
      <c r="E7" s="12" t="str">
        <f t="shared" si="0"/>
        <v>JKWZ0006 - Nagpur - Parvana Tyre Works</v>
      </c>
      <c r="F7" s="11" t="s">
        <v>642</v>
      </c>
      <c r="G7" s="11" t="s">
        <v>138</v>
      </c>
      <c r="H7" s="11" t="s">
        <v>447</v>
      </c>
      <c r="I7" s="11"/>
      <c r="J7" s="11" t="s">
        <v>579</v>
      </c>
      <c r="K7" s="11" t="s">
        <v>580</v>
      </c>
      <c r="L7" s="8"/>
      <c r="M7" s="8" t="s">
        <v>581</v>
      </c>
      <c r="N7" s="11" t="s">
        <v>582</v>
      </c>
      <c r="O7" s="11" t="s">
        <v>643</v>
      </c>
      <c r="P7" s="11">
        <v>8329519733</v>
      </c>
      <c r="Q7" s="11"/>
      <c r="R7" s="12"/>
      <c r="S7" s="11"/>
      <c r="T7" s="20" t="s">
        <v>6</v>
      </c>
      <c r="U7" s="20" t="s">
        <v>163</v>
      </c>
      <c r="V7" s="13" t="s">
        <v>644</v>
      </c>
      <c r="W7" s="11">
        <v>21.158058619999998</v>
      </c>
      <c r="X7" s="11">
        <v>78.388003769999997</v>
      </c>
      <c r="Y7" s="11" t="s">
        <v>4</v>
      </c>
      <c r="Z7" s="14" t="e">
        <f ca="1">IF(_xludf.MAXIFS(#REF!,#REF!,D7)=0,"Before 31st Aug'23",_xludf.MAXIFS(#REF!,#REF!,D7))</f>
        <v>#NAME?</v>
      </c>
      <c r="AA7" s="8" t="e">
        <f>COUNTIFS(#REF!,E7,#REF!,"&gt;0")</f>
        <v>#REF!</v>
      </c>
      <c r="AB7" s="15">
        <v>0</v>
      </c>
      <c r="AC7" s="8">
        <v>0</v>
      </c>
      <c r="AD7" s="8">
        <v>0</v>
      </c>
      <c r="AE7" s="8">
        <v>0</v>
      </c>
      <c r="AF7" s="8" t="e">
        <f t="shared" si="1"/>
        <v>#REF!</v>
      </c>
      <c r="AG7" s="8" t="s">
        <v>587</v>
      </c>
      <c r="AH7" s="8" t="s">
        <v>602</v>
      </c>
      <c r="AI7" s="8" t="s">
        <v>485</v>
      </c>
      <c r="AJ7" s="8" t="s">
        <v>589</v>
      </c>
      <c r="AK7" s="8" t="s">
        <v>276</v>
      </c>
      <c r="AL7" s="8">
        <v>6</v>
      </c>
      <c r="AM7" s="8"/>
      <c r="AN7" s="16"/>
      <c r="AO7" s="8"/>
      <c r="AP7" s="18"/>
      <c r="AQ7" s="18"/>
      <c r="AR7" s="8"/>
      <c r="AS7" s="18"/>
      <c r="AT7" s="18"/>
      <c r="AU7" s="18" t="e">
        <f t="shared" si="2"/>
        <v>#REF!</v>
      </c>
      <c r="AV7" s="18" t="s">
        <v>609</v>
      </c>
      <c r="AW7" s="18"/>
      <c r="AX7" s="18"/>
      <c r="AY7" s="18"/>
      <c r="AZ7" s="18"/>
      <c r="BA7" s="18" t="e">
        <f t="shared" si="3"/>
        <v>#REF!</v>
      </c>
      <c r="BB7" s="18"/>
      <c r="BC7" s="18" t="s">
        <v>609</v>
      </c>
      <c r="BD7" s="18"/>
      <c r="BE7" s="18"/>
      <c r="BF7" s="18" t="e">
        <f t="shared" si="4"/>
        <v>#REF!</v>
      </c>
      <c r="BG7" s="18"/>
      <c r="BH7" s="18"/>
      <c r="BI7" s="18"/>
      <c r="BJ7" s="18" t="e">
        <f t="shared" si="5"/>
        <v>#REF!</v>
      </c>
      <c r="BK7" s="18" t="e">
        <f t="shared" si="6"/>
        <v>#REF!</v>
      </c>
    </row>
    <row r="8" spans="1:63" ht="13">
      <c r="A8" s="11">
        <v>7</v>
      </c>
      <c r="B8" s="11" t="s">
        <v>22</v>
      </c>
      <c r="C8" s="11" t="s">
        <v>4</v>
      </c>
      <c r="D8" s="11" t="s">
        <v>41</v>
      </c>
      <c r="E8" s="12" t="str">
        <f t="shared" si="0"/>
        <v>JKWZ0007 - Mouda - KGN Tyre Service Center</v>
      </c>
      <c r="F8" s="11" t="s">
        <v>645</v>
      </c>
      <c r="G8" s="11" t="s">
        <v>352</v>
      </c>
      <c r="H8" s="11" t="s">
        <v>447</v>
      </c>
      <c r="I8" s="11"/>
      <c r="J8" s="11" t="s">
        <v>579</v>
      </c>
      <c r="K8" s="11" t="s">
        <v>580</v>
      </c>
      <c r="L8" s="8"/>
      <c r="M8" s="8" t="s">
        <v>581</v>
      </c>
      <c r="N8" s="11" t="s">
        <v>582</v>
      </c>
      <c r="O8" s="11" t="s">
        <v>646</v>
      </c>
      <c r="P8" s="11">
        <v>9373290994</v>
      </c>
      <c r="Q8" s="11"/>
      <c r="R8" s="12"/>
      <c r="S8" s="11"/>
      <c r="T8" s="20" t="s">
        <v>6</v>
      </c>
      <c r="U8" s="20" t="s">
        <v>138</v>
      </c>
      <c r="V8" s="23" t="s">
        <v>647</v>
      </c>
      <c r="W8" s="11">
        <v>21.1237876</v>
      </c>
      <c r="X8" s="11">
        <v>78.924758979999993</v>
      </c>
      <c r="Y8" s="11" t="s">
        <v>4</v>
      </c>
      <c r="Z8" s="14" t="e">
        <f ca="1">IF(_xludf.MAXIFS(#REF!,#REF!,D8)=0,"Before 31st Aug'23",_xludf.MAXIFS(#REF!,#REF!,D8))</f>
        <v>#NAME?</v>
      </c>
      <c r="AA8" s="8" t="e">
        <f>COUNTIFS(#REF!,E8,#REF!,"&gt;0")</f>
        <v>#REF!</v>
      </c>
      <c r="AB8" s="15">
        <v>16</v>
      </c>
      <c r="AC8" s="8">
        <v>14</v>
      </c>
      <c r="AD8" s="8">
        <v>158</v>
      </c>
      <c r="AE8" s="8" t="e">
        <f>VLOOKUP(D8,#REF!,5,0)</f>
        <v>#REF!</v>
      </c>
      <c r="AF8" s="8" t="e">
        <f t="shared" si="1"/>
        <v>#REF!</v>
      </c>
      <c r="AG8" s="8" t="s">
        <v>587</v>
      </c>
      <c r="AH8" s="8" t="s">
        <v>648</v>
      </c>
      <c r="AI8" s="8" t="s">
        <v>485</v>
      </c>
      <c r="AJ8" s="8" t="s">
        <v>589</v>
      </c>
      <c r="AK8" s="8" t="s">
        <v>649</v>
      </c>
      <c r="AL8" s="8">
        <v>7</v>
      </c>
      <c r="AM8" s="8" t="s">
        <v>240</v>
      </c>
      <c r="AN8" s="16" t="s">
        <v>650</v>
      </c>
      <c r="AO8" s="8"/>
      <c r="AP8" s="18" t="s">
        <v>651</v>
      </c>
      <c r="AQ8" s="18" t="s">
        <v>652</v>
      </c>
      <c r="AR8" s="17" t="s">
        <v>653</v>
      </c>
      <c r="AS8" s="18" t="s">
        <v>654</v>
      </c>
      <c r="AT8" s="18" t="s">
        <v>579</v>
      </c>
      <c r="AU8" s="18" t="e">
        <f t="shared" si="2"/>
        <v>#REF!</v>
      </c>
      <c r="AV8" s="18" t="s">
        <v>596</v>
      </c>
      <c r="AW8" s="18" t="s">
        <v>597</v>
      </c>
      <c r="AX8" s="18"/>
      <c r="AY8" s="18" t="s">
        <v>4</v>
      </c>
      <c r="AZ8" s="18"/>
      <c r="BA8" s="18" t="e">
        <f t="shared" si="3"/>
        <v>#REF!</v>
      </c>
      <c r="BB8" s="18"/>
      <c r="BC8" s="18" t="s">
        <v>596</v>
      </c>
      <c r="BD8" s="21">
        <v>44790</v>
      </c>
      <c r="BE8" s="18"/>
      <c r="BF8" s="18" t="e">
        <f t="shared" si="4"/>
        <v>#REF!</v>
      </c>
      <c r="BG8" s="18"/>
      <c r="BH8" s="18"/>
      <c r="BI8" s="18"/>
      <c r="BJ8" s="18" t="e">
        <f t="shared" si="5"/>
        <v>#REF!</v>
      </c>
      <c r="BK8" s="18" t="e">
        <f t="shared" si="6"/>
        <v>#REF!</v>
      </c>
    </row>
    <row r="9" spans="1:63" ht="13">
      <c r="A9" s="11">
        <v>8</v>
      </c>
      <c r="B9" s="11" t="s">
        <v>22</v>
      </c>
      <c r="C9" s="11" t="s">
        <v>4</v>
      </c>
      <c r="D9" s="11" t="s">
        <v>50</v>
      </c>
      <c r="E9" s="12" t="str">
        <f t="shared" si="0"/>
        <v>JKWZ0008 - Soundad - Pappu Tyre Shop</v>
      </c>
      <c r="F9" s="11" t="s">
        <v>655</v>
      </c>
      <c r="G9" s="11" t="s">
        <v>656</v>
      </c>
      <c r="H9" s="11" t="s">
        <v>447</v>
      </c>
      <c r="I9" s="11"/>
      <c r="J9" s="11" t="s">
        <v>579</v>
      </c>
      <c r="K9" s="11" t="s">
        <v>580</v>
      </c>
      <c r="L9" s="8"/>
      <c r="M9" s="8" t="s">
        <v>581</v>
      </c>
      <c r="N9" s="11" t="s">
        <v>582</v>
      </c>
      <c r="O9" s="8" t="s">
        <v>657</v>
      </c>
      <c r="P9" s="11">
        <v>9022402912</v>
      </c>
      <c r="Q9" s="11"/>
      <c r="R9" s="12"/>
      <c r="S9" s="11"/>
      <c r="T9" s="20" t="s">
        <v>6</v>
      </c>
      <c r="U9" s="20" t="s">
        <v>106</v>
      </c>
      <c r="V9" s="13" t="s">
        <v>658</v>
      </c>
      <c r="W9" s="11">
        <v>21.084491100000001</v>
      </c>
      <c r="X9" s="11">
        <v>80.077033060000005</v>
      </c>
      <c r="Y9" s="11" t="s">
        <v>4</v>
      </c>
      <c r="Z9" s="14" t="e">
        <f ca="1">IF(_xludf.MAXIFS(#REF!,#REF!,D9)=0,"Before 31st Aug'23",_xludf.MAXIFS(#REF!,#REF!,D9))</f>
        <v>#NAME?</v>
      </c>
      <c r="AA9" s="8" t="e">
        <f>COUNTIFS(#REF!,E9,#REF!,"&gt;0")</f>
        <v>#REF!</v>
      </c>
      <c r="AB9" s="15">
        <v>5</v>
      </c>
      <c r="AC9" s="8">
        <v>0</v>
      </c>
      <c r="AD9" s="8">
        <v>0</v>
      </c>
      <c r="AE9" s="8">
        <v>0</v>
      </c>
      <c r="AF9" s="8" t="e">
        <f t="shared" si="1"/>
        <v>#REF!</v>
      </c>
      <c r="AG9" s="8" t="s">
        <v>587</v>
      </c>
      <c r="AH9" s="8" t="s">
        <v>602</v>
      </c>
      <c r="AI9" s="8" t="s">
        <v>8</v>
      </c>
      <c r="AJ9" s="8" t="s">
        <v>4</v>
      </c>
      <c r="AK9" s="8" t="s">
        <v>284</v>
      </c>
      <c r="AL9" s="8">
        <v>8</v>
      </c>
      <c r="AM9" s="8"/>
      <c r="AN9" s="16" t="s">
        <v>659</v>
      </c>
      <c r="AO9" s="17" t="s">
        <v>660</v>
      </c>
      <c r="AP9" s="18" t="s">
        <v>657</v>
      </c>
      <c r="AQ9" s="18" t="s">
        <v>661</v>
      </c>
      <c r="AR9" s="17" t="s">
        <v>662</v>
      </c>
      <c r="AS9" s="24" t="s">
        <v>663</v>
      </c>
      <c r="AT9" s="18" t="s">
        <v>579</v>
      </c>
      <c r="AU9" s="18" t="e">
        <f t="shared" si="2"/>
        <v>#REF!</v>
      </c>
      <c r="AV9" s="18" t="s">
        <v>609</v>
      </c>
      <c r="AW9" s="18"/>
      <c r="AX9" s="18"/>
      <c r="AY9" s="18"/>
      <c r="AZ9" s="18"/>
      <c r="BA9" s="18" t="e">
        <f t="shared" si="3"/>
        <v>#REF!</v>
      </c>
      <c r="BB9" s="18"/>
      <c r="BC9" s="18" t="s">
        <v>609</v>
      </c>
      <c r="BD9" s="18"/>
      <c r="BE9" s="18"/>
      <c r="BF9" s="18" t="e">
        <f t="shared" si="4"/>
        <v>#REF!</v>
      </c>
      <c r="BG9" s="18"/>
      <c r="BH9" s="18"/>
      <c r="BI9" s="18"/>
      <c r="BJ9" s="18" t="e">
        <f t="shared" si="5"/>
        <v>#REF!</v>
      </c>
      <c r="BK9" s="18" t="e">
        <f t="shared" si="6"/>
        <v>#REF!</v>
      </c>
    </row>
    <row r="10" spans="1:63" ht="13">
      <c r="A10" s="11">
        <v>9</v>
      </c>
      <c r="B10" s="11" t="s">
        <v>22</v>
      </c>
      <c r="C10" s="11" t="s">
        <v>4</v>
      </c>
      <c r="D10" s="11" t="s">
        <v>91</v>
      </c>
      <c r="E10" s="12" t="str">
        <f t="shared" si="0"/>
        <v>JKEZ0001 - Tendunala - K.G.N Bihar Tyre Service</v>
      </c>
      <c r="F10" s="11" t="s">
        <v>664</v>
      </c>
      <c r="G10" s="11" t="s">
        <v>665</v>
      </c>
      <c r="H10" s="11" t="s">
        <v>447</v>
      </c>
      <c r="I10" s="11"/>
      <c r="J10" s="11" t="s">
        <v>579</v>
      </c>
      <c r="K10" s="11" t="s">
        <v>580</v>
      </c>
      <c r="L10" s="8"/>
      <c r="M10" s="8" t="s">
        <v>666</v>
      </c>
      <c r="N10" s="11" t="s">
        <v>667</v>
      </c>
      <c r="O10" s="11" t="s">
        <v>668</v>
      </c>
      <c r="P10" s="11">
        <v>9630815365</v>
      </c>
      <c r="Q10" s="11"/>
      <c r="R10" s="12"/>
      <c r="S10" s="11"/>
      <c r="T10" s="20" t="s">
        <v>11</v>
      </c>
      <c r="U10" s="20" t="s">
        <v>669</v>
      </c>
      <c r="V10" s="13" t="s">
        <v>670</v>
      </c>
      <c r="W10" s="11">
        <v>21.07991737</v>
      </c>
      <c r="X10" s="11">
        <v>80.693786040000006</v>
      </c>
      <c r="Y10" s="11" t="s">
        <v>4</v>
      </c>
      <c r="Z10" s="14" t="e">
        <f ca="1">IF(_xludf.MAXIFS(#REF!,#REF!,D10)=0,"Before 31st Aug'23",_xludf.MAXIFS(#REF!,#REF!,D10))</f>
        <v>#NAME?</v>
      </c>
      <c r="AA10" s="8" t="e">
        <f>COUNTIFS(#REF!,E10,#REF!,"&gt;0")</f>
        <v>#REF!</v>
      </c>
      <c r="AB10" s="15">
        <v>52</v>
      </c>
      <c r="AC10" s="8">
        <v>103</v>
      </c>
      <c r="AD10" s="8">
        <v>154</v>
      </c>
      <c r="AE10" s="8" t="e">
        <f>VLOOKUP(D10,#REF!,5,0)</f>
        <v>#REF!</v>
      </c>
      <c r="AF10" s="8" t="e">
        <f t="shared" si="1"/>
        <v>#REF!</v>
      </c>
      <c r="AG10" s="8" t="s">
        <v>587</v>
      </c>
      <c r="AH10" s="8" t="s">
        <v>588</v>
      </c>
      <c r="AI10" s="8" t="s">
        <v>485</v>
      </c>
      <c r="AJ10" s="8" t="s">
        <v>589</v>
      </c>
      <c r="AK10" s="8" t="s">
        <v>276</v>
      </c>
      <c r="AL10" s="8">
        <v>7</v>
      </c>
      <c r="AM10" s="8" t="s">
        <v>240</v>
      </c>
      <c r="AN10" s="16" t="s">
        <v>671</v>
      </c>
      <c r="AO10" s="17" t="s">
        <v>672</v>
      </c>
      <c r="AP10" s="18" t="s">
        <v>673</v>
      </c>
      <c r="AQ10" s="18" t="s">
        <v>674</v>
      </c>
      <c r="AR10" s="17" t="s">
        <v>675</v>
      </c>
      <c r="AS10" s="18" t="s">
        <v>676</v>
      </c>
      <c r="AT10" s="18" t="s">
        <v>579</v>
      </c>
      <c r="AU10" s="18" t="e">
        <f t="shared" si="2"/>
        <v>#REF!</v>
      </c>
      <c r="AV10" s="18" t="s">
        <v>596</v>
      </c>
      <c r="AW10" s="18"/>
      <c r="AX10" s="18"/>
      <c r="AY10" s="18" t="s">
        <v>4</v>
      </c>
      <c r="AZ10" s="18"/>
      <c r="BA10" s="18" t="e">
        <f t="shared" si="3"/>
        <v>#REF!</v>
      </c>
      <c r="BB10" s="18"/>
      <c r="BC10" s="18" t="s">
        <v>677</v>
      </c>
      <c r="BD10" s="18"/>
      <c r="BE10" s="18"/>
      <c r="BF10" s="18" t="e">
        <f t="shared" si="4"/>
        <v>#REF!</v>
      </c>
      <c r="BG10" s="18"/>
      <c r="BH10" s="18"/>
      <c r="BI10" s="18"/>
      <c r="BJ10" s="18" t="e">
        <f t="shared" si="5"/>
        <v>#REF!</v>
      </c>
      <c r="BK10" s="18" t="e">
        <f t="shared" si="6"/>
        <v>#REF!</v>
      </c>
    </row>
    <row r="11" spans="1:63" ht="13">
      <c r="A11" s="11">
        <v>10</v>
      </c>
      <c r="B11" s="11" t="s">
        <v>22</v>
      </c>
      <c r="C11" s="11" t="s">
        <v>4</v>
      </c>
      <c r="D11" s="11" t="s">
        <v>678</v>
      </c>
      <c r="E11" s="12" t="str">
        <f t="shared" si="0"/>
        <v>JKEZ0002 - Bhilai Raipur - Highway Tyre Shop</v>
      </c>
      <c r="F11" s="11" t="s">
        <v>679</v>
      </c>
      <c r="G11" s="11" t="s">
        <v>680</v>
      </c>
      <c r="H11" s="11" t="s">
        <v>447</v>
      </c>
      <c r="I11" s="11"/>
      <c r="J11" s="11" t="s">
        <v>579</v>
      </c>
      <c r="K11" s="11" t="s">
        <v>681</v>
      </c>
      <c r="L11" s="8"/>
      <c r="M11" s="8" t="s">
        <v>666</v>
      </c>
      <c r="N11" s="11" t="s">
        <v>667</v>
      </c>
      <c r="O11" s="11" t="s">
        <v>150</v>
      </c>
      <c r="P11" s="11">
        <v>7879888980</v>
      </c>
      <c r="Q11" s="11"/>
      <c r="R11" s="12"/>
      <c r="S11" s="11"/>
      <c r="T11" s="20" t="s">
        <v>11</v>
      </c>
      <c r="U11" s="20" t="s">
        <v>346</v>
      </c>
      <c r="V11" s="13" t="s">
        <v>682</v>
      </c>
      <c r="W11" s="25">
        <v>21.2003333</v>
      </c>
      <c r="X11" s="25">
        <v>81.321972200000005</v>
      </c>
      <c r="Y11" s="11" t="s">
        <v>4</v>
      </c>
      <c r="Z11" s="14" t="e">
        <f ca="1">IF(_xludf.MAXIFS(#REF!,#REF!,D11)=0,"Before 31st Aug'23",_xludf.MAXIFS(#REF!,#REF!,D11))</f>
        <v>#NAME?</v>
      </c>
      <c r="AA11" s="8" t="e">
        <f>COUNTIFS(#REF!,E11,#REF!,"&gt;0")</f>
        <v>#REF!</v>
      </c>
      <c r="AB11" s="15">
        <v>0</v>
      </c>
      <c r="AC11" s="8">
        <v>0</v>
      </c>
      <c r="AD11" s="8">
        <v>4</v>
      </c>
      <c r="AE11" s="8">
        <v>0</v>
      </c>
      <c r="AF11" s="8" t="e">
        <f t="shared" si="1"/>
        <v>#REF!</v>
      </c>
      <c r="AG11" s="8" t="s">
        <v>683</v>
      </c>
      <c r="AH11" s="8" t="s">
        <v>684</v>
      </c>
      <c r="AI11" s="8" t="s">
        <v>4</v>
      </c>
      <c r="AJ11" s="8" t="s">
        <v>4</v>
      </c>
      <c r="AK11" s="8"/>
      <c r="AL11" s="8"/>
      <c r="AM11" s="8" t="s">
        <v>224</v>
      </c>
      <c r="AN11" s="16"/>
      <c r="AO11" s="8"/>
      <c r="AP11" s="18" t="s">
        <v>685</v>
      </c>
      <c r="AQ11" s="18" t="s">
        <v>686</v>
      </c>
      <c r="AR11" s="17" t="s">
        <v>687</v>
      </c>
      <c r="AS11" s="18" t="s">
        <v>688</v>
      </c>
      <c r="AT11" s="18" t="s">
        <v>579</v>
      </c>
      <c r="AU11" s="18" t="e">
        <f t="shared" si="2"/>
        <v>#REF!</v>
      </c>
      <c r="AV11" s="18" t="s">
        <v>609</v>
      </c>
      <c r="AW11" s="18"/>
      <c r="AX11" s="18"/>
      <c r="AY11" s="18"/>
      <c r="AZ11" s="18"/>
      <c r="BA11" s="18" t="e">
        <f t="shared" si="3"/>
        <v>#REF!</v>
      </c>
      <c r="BB11" s="18"/>
      <c r="BC11" s="18" t="s">
        <v>609</v>
      </c>
      <c r="BD11" s="18"/>
      <c r="BE11" s="18"/>
      <c r="BF11" s="18" t="e">
        <f t="shared" si="4"/>
        <v>#REF!</v>
      </c>
      <c r="BG11" s="18"/>
      <c r="BH11" s="18"/>
      <c r="BI11" s="18"/>
      <c r="BJ11" s="18" t="e">
        <f t="shared" si="5"/>
        <v>#REF!</v>
      </c>
      <c r="BK11" s="18" t="e">
        <f t="shared" si="6"/>
        <v>#REF!</v>
      </c>
    </row>
    <row r="12" spans="1:63" ht="13">
      <c r="A12" s="11">
        <v>11</v>
      </c>
      <c r="B12" s="11" t="s">
        <v>22</v>
      </c>
      <c r="C12" s="11" t="s">
        <v>4</v>
      </c>
      <c r="D12" s="11" t="s">
        <v>145</v>
      </c>
      <c r="E12" s="12" t="str">
        <f t="shared" si="0"/>
        <v>JKEZ0003 - Arang-2 - Lakholi Tyre Works</v>
      </c>
      <c r="F12" s="11" t="s">
        <v>689</v>
      </c>
      <c r="G12" s="11" t="s">
        <v>690</v>
      </c>
      <c r="H12" s="11" t="s">
        <v>447</v>
      </c>
      <c r="I12" s="11"/>
      <c r="J12" s="11" t="s">
        <v>579</v>
      </c>
      <c r="K12" s="11" t="s">
        <v>580</v>
      </c>
      <c r="L12" s="8"/>
      <c r="M12" s="8" t="s">
        <v>666</v>
      </c>
      <c r="N12" s="11" t="s">
        <v>667</v>
      </c>
      <c r="O12" s="11" t="s">
        <v>691</v>
      </c>
      <c r="P12" s="11" t="s">
        <v>692</v>
      </c>
      <c r="Q12" s="11"/>
      <c r="R12" s="12"/>
      <c r="S12" s="11"/>
      <c r="T12" s="20" t="s">
        <v>11</v>
      </c>
      <c r="U12" s="20" t="s">
        <v>693</v>
      </c>
      <c r="V12" s="13" t="s">
        <v>694</v>
      </c>
      <c r="W12" s="11">
        <v>21.19775065</v>
      </c>
      <c r="X12" s="11">
        <v>81.950172809999998</v>
      </c>
      <c r="Y12" s="11" t="s">
        <v>4</v>
      </c>
      <c r="Z12" s="14" t="e">
        <f ca="1">IF(_xludf.MAXIFS(#REF!,#REF!,D12)=0,"Before 31st Aug'23",_xludf.MAXIFS(#REF!,#REF!,D12))</f>
        <v>#NAME?</v>
      </c>
      <c r="AA12" s="8" t="e">
        <f>COUNTIFS(#REF!,E12,#REF!,"&gt;0")</f>
        <v>#REF!</v>
      </c>
      <c r="AB12" s="15">
        <v>16</v>
      </c>
      <c r="AC12" s="8">
        <v>4</v>
      </c>
      <c r="AD12" s="8">
        <v>21</v>
      </c>
      <c r="AE12" s="8" t="e">
        <f>VLOOKUP(D12,#REF!,5,0)</f>
        <v>#REF!</v>
      </c>
      <c r="AF12" s="8" t="e">
        <f t="shared" si="1"/>
        <v>#REF!</v>
      </c>
      <c r="AG12" s="8" t="s">
        <v>587</v>
      </c>
      <c r="AH12" s="8" t="s">
        <v>695</v>
      </c>
      <c r="AI12" s="8" t="s">
        <v>485</v>
      </c>
      <c r="AJ12" s="8" t="s">
        <v>589</v>
      </c>
      <c r="AK12" s="8" t="s">
        <v>696</v>
      </c>
      <c r="AL12" s="8">
        <v>8</v>
      </c>
      <c r="AM12" s="8"/>
      <c r="AN12" s="16" t="s">
        <v>697</v>
      </c>
      <c r="AO12" s="17" t="s">
        <v>698</v>
      </c>
      <c r="AP12" s="18" t="s">
        <v>699</v>
      </c>
      <c r="AQ12" s="18" t="s">
        <v>674</v>
      </c>
      <c r="AR12" s="17" t="s">
        <v>700</v>
      </c>
      <c r="AS12" s="18" t="s">
        <v>701</v>
      </c>
      <c r="AT12" s="18" t="s">
        <v>579</v>
      </c>
      <c r="AU12" s="18" t="e">
        <f t="shared" si="2"/>
        <v>#REF!</v>
      </c>
      <c r="AV12" s="18" t="s">
        <v>596</v>
      </c>
      <c r="AW12" s="18" t="s">
        <v>597</v>
      </c>
      <c r="AX12" s="19">
        <v>45585</v>
      </c>
      <c r="AY12" s="18"/>
      <c r="AZ12" s="18"/>
      <c r="BA12" s="18" t="e">
        <f t="shared" si="3"/>
        <v>#REF!</v>
      </c>
      <c r="BB12" s="26" t="s">
        <v>702</v>
      </c>
      <c r="BC12" s="18" t="s">
        <v>596</v>
      </c>
      <c r="BD12" s="19">
        <v>45585</v>
      </c>
      <c r="BE12" s="18"/>
      <c r="BF12" s="18" t="e">
        <f t="shared" si="4"/>
        <v>#REF!</v>
      </c>
      <c r="BG12" s="18"/>
      <c r="BH12" s="18"/>
      <c r="BI12" s="18"/>
      <c r="BJ12" s="18" t="e">
        <f t="shared" si="5"/>
        <v>#REF!</v>
      </c>
      <c r="BK12" s="18" t="e">
        <f t="shared" si="6"/>
        <v>#REF!</v>
      </c>
    </row>
    <row r="13" spans="1:63" ht="13">
      <c r="A13" s="11">
        <v>12</v>
      </c>
      <c r="B13" s="11" t="s">
        <v>22</v>
      </c>
      <c r="C13" s="11" t="s">
        <v>4</v>
      </c>
      <c r="D13" s="11" t="s">
        <v>12</v>
      </c>
      <c r="E13" s="12" t="str">
        <f t="shared" si="0"/>
        <v>JKEZ0004 - Bhagat Deori - Raza Tyre</v>
      </c>
      <c r="F13" s="11" t="s">
        <v>703</v>
      </c>
      <c r="G13" s="11" t="s">
        <v>704</v>
      </c>
      <c r="H13" s="11" t="s">
        <v>447</v>
      </c>
      <c r="I13" s="11"/>
      <c r="J13" s="11" t="s">
        <v>579</v>
      </c>
      <c r="K13" s="11" t="s">
        <v>580</v>
      </c>
      <c r="L13" s="8"/>
      <c r="M13" s="8" t="s">
        <v>666</v>
      </c>
      <c r="N13" s="11" t="s">
        <v>667</v>
      </c>
      <c r="O13" s="11" t="s">
        <v>705</v>
      </c>
      <c r="P13" s="11" t="s">
        <v>706</v>
      </c>
      <c r="Q13" s="11"/>
      <c r="R13" s="12"/>
      <c r="S13" s="11"/>
      <c r="T13" s="20" t="s">
        <v>11</v>
      </c>
      <c r="U13" s="20" t="s">
        <v>222</v>
      </c>
      <c r="V13" s="13" t="s">
        <v>707</v>
      </c>
      <c r="W13" s="11">
        <v>21.28001064</v>
      </c>
      <c r="X13" s="11">
        <v>82.717744659999994</v>
      </c>
      <c r="Y13" s="11" t="s">
        <v>4</v>
      </c>
      <c r="Z13" s="14" t="e">
        <f ca="1">IF(_xludf.MAXIFS(#REF!,#REF!,D13)=0,"Before 31st Aug'23",_xludf.MAXIFS(#REF!,#REF!,D13))</f>
        <v>#NAME?</v>
      </c>
      <c r="AA13" s="8" t="e">
        <f>COUNTIFS(#REF!,E13,#REF!,"&gt;0")</f>
        <v>#REF!</v>
      </c>
      <c r="AB13" s="15">
        <v>41</v>
      </c>
      <c r="AC13" s="8">
        <v>48</v>
      </c>
      <c r="AD13" s="8">
        <v>130</v>
      </c>
      <c r="AE13" s="8" t="e">
        <f>VLOOKUP(D13,#REF!,5,0)</f>
        <v>#REF!</v>
      </c>
      <c r="AF13" s="8" t="e">
        <f t="shared" si="1"/>
        <v>#REF!</v>
      </c>
      <c r="AG13" s="8" t="s">
        <v>587</v>
      </c>
      <c r="AH13" s="8" t="s">
        <v>708</v>
      </c>
      <c r="AI13" s="8" t="s">
        <v>485</v>
      </c>
      <c r="AJ13" s="8" t="s">
        <v>709</v>
      </c>
      <c r="AK13" s="8" t="s">
        <v>603</v>
      </c>
      <c r="AL13" s="8">
        <v>8</v>
      </c>
      <c r="AM13" s="8" t="s">
        <v>242</v>
      </c>
      <c r="AN13" s="16" t="s">
        <v>710</v>
      </c>
      <c r="AO13" s="17" t="s">
        <v>711</v>
      </c>
      <c r="AP13" s="18" t="s">
        <v>712</v>
      </c>
      <c r="AQ13" s="18" t="s">
        <v>593</v>
      </c>
      <c r="AR13" s="17" t="s">
        <v>713</v>
      </c>
      <c r="AS13" s="18" t="s">
        <v>714</v>
      </c>
      <c r="AT13" s="18" t="s">
        <v>579</v>
      </c>
      <c r="AU13" s="18" t="e">
        <f t="shared" si="2"/>
        <v>#REF!</v>
      </c>
      <c r="AV13" s="18" t="s">
        <v>596</v>
      </c>
      <c r="AW13" s="18" t="s">
        <v>597</v>
      </c>
      <c r="AX13" s="18"/>
      <c r="AY13" s="18" t="s">
        <v>4</v>
      </c>
      <c r="AZ13" s="18"/>
      <c r="BA13" s="18" t="e">
        <f t="shared" si="3"/>
        <v>#REF!</v>
      </c>
      <c r="BB13" s="18"/>
      <c r="BC13" s="18" t="s">
        <v>596</v>
      </c>
      <c r="BD13" s="19">
        <v>44881</v>
      </c>
      <c r="BE13" s="18"/>
      <c r="BF13" s="18" t="e">
        <f t="shared" si="4"/>
        <v>#REF!</v>
      </c>
      <c r="BG13" s="18"/>
      <c r="BH13" s="18"/>
      <c r="BI13" s="18"/>
      <c r="BJ13" s="18" t="e">
        <f t="shared" si="5"/>
        <v>#REF!</v>
      </c>
      <c r="BK13" s="18" t="e">
        <f t="shared" si="6"/>
        <v>#REF!</v>
      </c>
    </row>
    <row r="14" spans="1:63" ht="13">
      <c r="A14" s="11">
        <v>13</v>
      </c>
      <c r="B14" s="11" t="s">
        <v>22</v>
      </c>
      <c r="C14" s="11" t="s">
        <v>4</v>
      </c>
      <c r="D14" s="11" t="s">
        <v>64</v>
      </c>
      <c r="E14" s="12" t="str">
        <f t="shared" si="0"/>
        <v>JKEZ0005 - Bargarh Kalapani - Kalapani Delux Tyre Shop</v>
      </c>
      <c r="F14" s="11" t="s">
        <v>715</v>
      </c>
      <c r="G14" s="11" t="s">
        <v>716</v>
      </c>
      <c r="H14" s="11" t="s">
        <v>447</v>
      </c>
      <c r="I14" s="11"/>
      <c r="J14" s="11" t="s">
        <v>579</v>
      </c>
      <c r="K14" s="11" t="s">
        <v>580</v>
      </c>
      <c r="L14" s="8"/>
      <c r="M14" s="8" t="s">
        <v>666</v>
      </c>
      <c r="N14" s="11" t="s">
        <v>667</v>
      </c>
      <c r="O14" s="11" t="s">
        <v>717</v>
      </c>
      <c r="P14" s="11">
        <v>7377377479</v>
      </c>
      <c r="Q14" s="11"/>
      <c r="R14" s="12" t="s">
        <v>718</v>
      </c>
      <c r="S14" s="11">
        <v>768040</v>
      </c>
      <c r="T14" s="20" t="s">
        <v>3</v>
      </c>
      <c r="U14" s="20" t="s">
        <v>136</v>
      </c>
      <c r="V14" s="13" t="s">
        <v>719</v>
      </c>
      <c r="W14" s="11">
        <v>21.36079986</v>
      </c>
      <c r="X14" s="11">
        <v>83.714138160000005</v>
      </c>
      <c r="Y14" s="11" t="s">
        <v>4</v>
      </c>
      <c r="Z14" s="14" t="e">
        <f ca="1">IF(_xludf.MAXIFS(#REF!,#REF!,D14)=0,"Before 31st Aug'23",_xludf.MAXIFS(#REF!,#REF!,D14))</f>
        <v>#NAME?</v>
      </c>
      <c r="AA14" s="8" t="e">
        <f>COUNTIFS(#REF!,E14,#REF!,"&gt;0")</f>
        <v>#REF!</v>
      </c>
      <c r="AB14" s="15">
        <v>53</v>
      </c>
      <c r="AC14" s="8">
        <v>69</v>
      </c>
      <c r="AD14" s="8">
        <v>234</v>
      </c>
      <c r="AE14" s="8" t="e">
        <f>VLOOKUP(D14,#REF!,5,0)</f>
        <v>#REF!</v>
      </c>
      <c r="AF14" s="8" t="e">
        <f t="shared" si="1"/>
        <v>#REF!</v>
      </c>
      <c r="AG14" s="8" t="s">
        <v>587</v>
      </c>
      <c r="AH14" s="8" t="s">
        <v>695</v>
      </c>
      <c r="AI14" s="8" t="s">
        <v>485</v>
      </c>
      <c r="AJ14" s="8" t="s">
        <v>589</v>
      </c>
      <c r="AK14" s="8" t="s">
        <v>276</v>
      </c>
      <c r="AL14" s="8">
        <v>7</v>
      </c>
      <c r="AM14" s="8" t="s">
        <v>224</v>
      </c>
      <c r="AN14" s="16" t="s">
        <v>720</v>
      </c>
      <c r="AO14" s="17" t="s">
        <v>721</v>
      </c>
      <c r="AP14" s="18" t="s">
        <v>717</v>
      </c>
      <c r="AQ14" s="18" t="s">
        <v>722</v>
      </c>
      <c r="AR14" s="17" t="s">
        <v>723</v>
      </c>
      <c r="AS14" s="18" t="s">
        <v>724</v>
      </c>
      <c r="AT14" s="18" t="s">
        <v>579</v>
      </c>
      <c r="AU14" s="18" t="e">
        <f t="shared" si="2"/>
        <v>#REF!</v>
      </c>
      <c r="AV14" s="18" t="s">
        <v>596</v>
      </c>
      <c r="AW14" s="18" t="s">
        <v>597</v>
      </c>
      <c r="AX14" s="18"/>
      <c r="AY14" s="18" t="s">
        <v>4</v>
      </c>
      <c r="AZ14" s="18"/>
      <c r="BA14" s="18" t="e">
        <f t="shared" si="3"/>
        <v>#REF!</v>
      </c>
      <c r="BB14" s="18"/>
      <c r="BC14" s="18" t="s">
        <v>596</v>
      </c>
      <c r="BD14" s="21">
        <v>45387</v>
      </c>
      <c r="BE14" s="18"/>
      <c r="BF14" s="18" t="e">
        <f t="shared" si="4"/>
        <v>#REF!</v>
      </c>
      <c r="BG14" s="18"/>
      <c r="BH14" s="18"/>
      <c r="BI14" s="18"/>
      <c r="BJ14" s="18" t="e">
        <f t="shared" si="5"/>
        <v>#REF!</v>
      </c>
      <c r="BK14" s="18" t="e">
        <f t="shared" si="6"/>
        <v>#REF!</v>
      </c>
    </row>
    <row r="15" spans="1:63" ht="13">
      <c r="A15" s="11">
        <v>14</v>
      </c>
      <c r="B15" s="11" t="s">
        <v>22</v>
      </c>
      <c r="C15" s="11" t="s">
        <v>4</v>
      </c>
      <c r="D15" s="11" t="s">
        <v>370</v>
      </c>
      <c r="E15" s="12" t="str">
        <f t="shared" si="0"/>
        <v>JKEZ0006 - Ramchandrapur Devgurh - Kayb Tyre Service</v>
      </c>
      <c r="F15" s="11" t="s">
        <v>725</v>
      </c>
      <c r="G15" s="11" t="s">
        <v>372</v>
      </c>
      <c r="H15" s="11" t="s">
        <v>447</v>
      </c>
      <c r="I15" s="11"/>
      <c r="J15" s="11" t="s">
        <v>579</v>
      </c>
      <c r="K15" s="11" t="s">
        <v>580</v>
      </c>
      <c r="L15" s="8"/>
      <c r="M15" s="8" t="s">
        <v>666</v>
      </c>
      <c r="N15" s="11" t="s">
        <v>667</v>
      </c>
      <c r="O15" s="11" t="s">
        <v>726</v>
      </c>
      <c r="P15" s="11" t="s">
        <v>727</v>
      </c>
      <c r="Q15" s="11"/>
      <c r="R15" s="12"/>
      <c r="S15" s="11"/>
      <c r="T15" s="20" t="s">
        <v>3</v>
      </c>
      <c r="U15" s="20" t="s">
        <v>181</v>
      </c>
      <c r="V15" s="13" t="s">
        <v>728</v>
      </c>
      <c r="W15" s="11">
        <v>21.54711498</v>
      </c>
      <c r="X15" s="11">
        <v>84.615841770000003</v>
      </c>
      <c r="Y15" s="11" t="s">
        <v>4</v>
      </c>
      <c r="Z15" s="14" t="e">
        <f ca="1">IF(_xludf.MAXIFS(#REF!,#REF!,D15)=0,"Before 31st Aug'23",_xludf.MAXIFS(#REF!,#REF!,D15))</f>
        <v>#NAME?</v>
      </c>
      <c r="AA15" s="8" t="e">
        <f>COUNTIFS(#REF!,E15,#REF!,"&gt;0")</f>
        <v>#REF!</v>
      </c>
      <c r="AB15" s="15">
        <v>5</v>
      </c>
      <c r="AC15" s="8">
        <v>1</v>
      </c>
      <c r="AD15" s="8">
        <v>14</v>
      </c>
      <c r="AE15" s="8" t="e">
        <f>VLOOKUP(D15,#REF!,5,0)</f>
        <v>#REF!</v>
      </c>
      <c r="AF15" s="8" t="e">
        <f t="shared" si="1"/>
        <v>#REF!</v>
      </c>
      <c r="AG15" s="8" t="s">
        <v>587</v>
      </c>
      <c r="AH15" s="8" t="s">
        <v>588</v>
      </c>
      <c r="AI15" s="8" t="s">
        <v>485</v>
      </c>
      <c r="AJ15" s="8" t="s">
        <v>589</v>
      </c>
      <c r="AK15" s="8" t="s">
        <v>284</v>
      </c>
      <c r="AL15" s="8">
        <v>8</v>
      </c>
      <c r="AM15" s="8" t="s">
        <v>240</v>
      </c>
      <c r="AN15" s="16" t="s">
        <v>729</v>
      </c>
      <c r="AO15" s="8"/>
      <c r="AP15" s="18" t="s">
        <v>730</v>
      </c>
      <c r="AQ15" s="18" t="s">
        <v>731</v>
      </c>
      <c r="AR15" s="17" t="s">
        <v>732</v>
      </c>
      <c r="AS15" s="18" t="s">
        <v>733</v>
      </c>
      <c r="AT15" s="18" t="s">
        <v>579</v>
      </c>
      <c r="AU15" s="18" t="e">
        <f t="shared" si="2"/>
        <v>#REF!</v>
      </c>
      <c r="AV15" s="18" t="s">
        <v>596</v>
      </c>
      <c r="AW15" s="18"/>
      <c r="AX15" s="18"/>
      <c r="AY15" s="18" t="s">
        <v>4</v>
      </c>
      <c r="AZ15" s="18"/>
      <c r="BA15" s="18" t="e">
        <f t="shared" si="3"/>
        <v>#REF!</v>
      </c>
      <c r="BB15" s="18"/>
      <c r="BC15" s="18" t="s">
        <v>609</v>
      </c>
      <c r="BD15" s="18"/>
      <c r="BE15" s="18"/>
      <c r="BF15" s="18" t="e">
        <f t="shared" si="4"/>
        <v>#REF!</v>
      </c>
      <c r="BG15" s="18"/>
      <c r="BH15" s="18"/>
      <c r="BI15" s="18"/>
      <c r="BJ15" s="18" t="e">
        <f t="shared" si="5"/>
        <v>#REF!</v>
      </c>
      <c r="BK15" s="18" t="e">
        <f t="shared" si="6"/>
        <v>#REF!</v>
      </c>
    </row>
    <row r="16" spans="1:63" ht="13">
      <c r="A16" s="11">
        <v>15</v>
      </c>
      <c r="B16" s="11" t="s">
        <v>22</v>
      </c>
      <c r="C16" s="11" t="s">
        <v>4</v>
      </c>
      <c r="D16" s="11" t="s">
        <v>59</v>
      </c>
      <c r="E16" s="12" t="str">
        <f t="shared" si="0"/>
        <v>JKEZ0007 - Bamparda Devgurh - K.G.N Tyre Service</v>
      </c>
      <c r="F16" s="11" t="s">
        <v>734</v>
      </c>
      <c r="G16" s="11" t="s">
        <v>735</v>
      </c>
      <c r="H16" s="11" t="s">
        <v>447</v>
      </c>
      <c r="I16" s="11"/>
      <c r="J16" s="11" t="s">
        <v>579</v>
      </c>
      <c r="K16" s="11" t="s">
        <v>580</v>
      </c>
      <c r="L16" s="8"/>
      <c r="M16" s="8" t="s">
        <v>666</v>
      </c>
      <c r="N16" s="11" t="s">
        <v>667</v>
      </c>
      <c r="O16" s="11" t="s">
        <v>736</v>
      </c>
      <c r="P16" s="11" t="s">
        <v>737</v>
      </c>
      <c r="Q16" s="11"/>
      <c r="R16" s="12"/>
      <c r="S16" s="11"/>
      <c r="T16" s="20" t="s">
        <v>3</v>
      </c>
      <c r="U16" s="20" t="s">
        <v>508</v>
      </c>
      <c r="V16" s="23" t="s">
        <v>738</v>
      </c>
      <c r="W16" s="11">
        <v>21.536262000000001</v>
      </c>
      <c r="X16" s="11">
        <v>85.012438000000003</v>
      </c>
      <c r="Y16" s="11" t="s">
        <v>4</v>
      </c>
      <c r="Z16" s="14" t="e">
        <f ca="1">IF(_xludf.MAXIFS(#REF!,#REF!,D16)=0,"Before 31st Aug'23",_xludf.MAXIFS(#REF!,#REF!,D16))</f>
        <v>#NAME?</v>
      </c>
      <c r="AA16" s="8" t="e">
        <f>COUNTIFS(#REF!,E16,#REF!,"&gt;0")</f>
        <v>#REF!</v>
      </c>
      <c r="AB16" s="15">
        <v>41</v>
      </c>
      <c r="AC16" s="8">
        <v>36</v>
      </c>
      <c r="AD16" s="8">
        <v>95</v>
      </c>
      <c r="AE16" s="8" t="e">
        <f>VLOOKUP(D16,#REF!,5,0)</f>
        <v>#REF!</v>
      </c>
      <c r="AF16" s="8" t="e">
        <f t="shared" si="1"/>
        <v>#REF!</v>
      </c>
      <c r="AG16" s="8" t="s">
        <v>587</v>
      </c>
      <c r="AH16" s="8" t="s">
        <v>588</v>
      </c>
      <c r="AI16" s="8" t="s">
        <v>485</v>
      </c>
      <c r="AJ16" s="8" t="s">
        <v>589</v>
      </c>
      <c r="AK16" s="8" t="s">
        <v>284</v>
      </c>
      <c r="AL16" s="8">
        <v>8</v>
      </c>
      <c r="AM16" s="8" t="s">
        <v>240</v>
      </c>
      <c r="AN16" s="16" t="s">
        <v>739</v>
      </c>
      <c r="AO16" s="17" t="s">
        <v>740</v>
      </c>
      <c r="AP16" s="18" t="s">
        <v>741</v>
      </c>
      <c r="AQ16" s="18" t="s">
        <v>606</v>
      </c>
      <c r="AR16" s="17" t="s">
        <v>742</v>
      </c>
      <c r="AS16" s="18" t="s">
        <v>743</v>
      </c>
      <c r="AT16" s="18" t="s">
        <v>579</v>
      </c>
      <c r="AU16" s="18" t="e">
        <f t="shared" si="2"/>
        <v>#REF!</v>
      </c>
      <c r="AV16" s="18" t="s">
        <v>596</v>
      </c>
      <c r="AW16" s="18" t="s">
        <v>597</v>
      </c>
      <c r="AX16" s="18"/>
      <c r="AY16" s="18" t="s">
        <v>4</v>
      </c>
      <c r="AZ16" s="18"/>
      <c r="BA16" s="18" t="e">
        <f t="shared" si="3"/>
        <v>#REF!</v>
      </c>
      <c r="BB16" s="18"/>
      <c r="BC16" s="18" t="s">
        <v>596</v>
      </c>
      <c r="BD16" s="18"/>
      <c r="BE16" s="18"/>
      <c r="BF16" s="18" t="e">
        <f t="shared" si="4"/>
        <v>#REF!</v>
      </c>
      <c r="BG16" s="18"/>
      <c r="BH16" s="18"/>
      <c r="BI16" s="18"/>
      <c r="BJ16" s="18" t="e">
        <f t="shared" si="5"/>
        <v>#REF!</v>
      </c>
      <c r="BK16" s="18" t="e">
        <f t="shared" si="6"/>
        <v>#REF!</v>
      </c>
    </row>
    <row r="17" spans="1:63" ht="13">
      <c r="A17" s="11">
        <v>16</v>
      </c>
      <c r="B17" s="11" t="s">
        <v>22</v>
      </c>
      <c r="C17" s="11" t="s">
        <v>4</v>
      </c>
      <c r="D17" s="11" t="s">
        <v>25</v>
      </c>
      <c r="E17" s="12" t="str">
        <f t="shared" si="0"/>
        <v>JKEZ0008 - Bishue - Mustafa Tyre Workshop</v>
      </c>
      <c r="F17" s="11" t="s">
        <v>744</v>
      </c>
      <c r="G17" s="11" t="s">
        <v>155</v>
      </c>
      <c r="H17" s="11" t="s">
        <v>447</v>
      </c>
      <c r="I17" s="11"/>
      <c r="J17" s="11" t="s">
        <v>579</v>
      </c>
      <c r="K17" s="11" t="s">
        <v>580</v>
      </c>
      <c r="L17" s="8"/>
      <c r="M17" s="8" t="s">
        <v>666</v>
      </c>
      <c r="N17" s="11" t="s">
        <v>667</v>
      </c>
      <c r="O17" s="11" t="s">
        <v>745</v>
      </c>
      <c r="P17" s="11">
        <v>9776629655</v>
      </c>
      <c r="Q17" s="27"/>
      <c r="R17" s="28" t="s">
        <v>394</v>
      </c>
      <c r="S17" s="11">
        <v>757033</v>
      </c>
      <c r="T17" s="20" t="s">
        <v>3</v>
      </c>
      <c r="U17" s="20" t="s">
        <v>285</v>
      </c>
      <c r="V17" s="13" t="s">
        <v>746</v>
      </c>
      <c r="W17" s="11">
        <v>22.12748873</v>
      </c>
      <c r="X17" s="11">
        <v>86.33279684</v>
      </c>
      <c r="Y17" s="11" t="s">
        <v>4</v>
      </c>
      <c r="Z17" s="14" t="e">
        <f ca="1">IF(_xludf.MAXIFS(#REF!,#REF!,D17)=0,"Before 31st Aug'23",_xludf.MAXIFS(#REF!,#REF!,D17))</f>
        <v>#NAME?</v>
      </c>
      <c r="AA17" s="8" t="e">
        <f>COUNTIFS(#REF!,E17,#REF!,"&gt;0")</f>
        <v>#REF!</v>
      </c>
      <c r="AB17" s="15">
        <v>47</v>
      </c>
      <c r="AC17" s="8">
        <v>70</v>
      </c>
      <c r="AD17" s="8">
        <v>356</v>
      </c>
      <c r="AE17" s="8" t="e">
        <f>VLOOKUP(D17,#REF!,5,0)</f>
        <v>#REF!</v>
      </c>
      <c r="AF17" s="8" t="e">
        <f t="shared" si="1"/>
        <v>#REF!</v>
      </c>
      <c r="AG17" s="8" t="s">
        <v>587</v>
      </c>
      <c r="AH17" s="8" t="s">
        <v>602</v>
      </c>
      <c r="AI17" s="8" t="s">
        <v>485</v>
      </c>
      <c r="AJ17" s="8" t="s">
        <v>589</v>
      </c>
      <c r="AK17" s="8" t="s">
        <v>603</v>
      </c>
      <c r="AL17" s="8">
        <v>9</v>
      </c>
      <c r="AM17" s="8" t="s">
        <v>240</v>
      </c>
      <c r="AN17" s="16" t="s">
        <v>747</v>
      </c>
      <c r="AO17" s="17" t="s">
        <v>748</v>
      </c>
      <c r="AP17" s="18" t="s">
        <v>749</v>
      </c>
      <c r="AQ17" s="18" t="s">
        <v>750</v>
      </c>
      <c r="AR17" s="17" t="s">
        <v>751</v>
      </c>
      <c r="AS17" s="18" t="s">
        <v>752</v>
      </c>
      <c r="AT17" s="18" t="s">
        <v>579</v>
      </c>
      <c r="AU17" s="18" t="e">
        <f t="shared" si="2"/>
        <v>#REF!</v>
      </c>
      <c r="AV17" s="18" t="s">
        <v>596</v>
      </c>
      <c r="AW17" s="18" t="s">
        <v>597</v>
      </c>
      <c r="AX17" s="18"/>
      <c r="AY17" s="18" t="s">
        <v>4</v>
      </c>
      <c r="AZ17" s="18"/>
      <c r="BA17" s="18" t="e">
        <f t="shared" si="3"/>
        <v>#REF!</v>
      </c>
      <c r="BB17" s="18"/>
      <c r="BC17" s="18" t="s">
        <v>596</v>
      </c>
      <c r="BD17" s="18"/>
      <c r="BE17" s="18"/>
      <c r="BF17" s="18" t="e">
        <f t="shared" si="4"/>
        <v>#REF!</v>
      </c>
      <c r="BG17" s="18"/>
      <c r="BH17" s="18"/>
      <c r="BI17" s="18"/>
      <c r="BJ17" s="18" t="e">
        <f t="shared" si="5"/>
        <v>#REF!</v>
      </c>
      <c r="BK17" s="18" t="e">
        <f t="shared" si="6"/>
        <v>#REF!</v>
      </c>
    </row>
    <row r="18" spans="1:63" ht="13">
      <c r="A18" s="11">
        <v>17</v>
      </c>
      <c r="B18" s="11" t="s">
        <v>22</v>
      </c>
      <c r="C18" s="11" t="s">
        <v>4</v>
      </c>
      <c r="D18" s="11" t="s">
        <v>753</v>
      </c>
      <c r="E18" s="12" t="str">
        <f t="shared" si="0"/>
        <v>JKEZ0009 - Jamsola Mayurbhanj - Badsha &amp; Ladla</v>
      </c>
      <c r="F18" s="11" t="s">
        <v>754</v>
      </c>
      <c r="G18" s="11" t="s">
        <v>755</v>
      </c>
      <c r="H18" s="11" t="s">
        <v>447</v>
      </c>
      <c r="I18" s="11"/>
      <c r="J18" s="11" t="s">
        <v>579</v>
      </c>
      <c r="K18" s="11" t="s">
        <v>681</v>
      </c>
      <c r="L18" s="8" t="s">
        <v>756</v>
      </c>
      <c r="M18" s="8" t="s">
        <v>666</v>
      </c>
      <c r="N18" s="11" t="s">
        <v>667</v>
      </c>
      <c r="O18" s="11" t="s">
        <v>757</v>
      </c>
      <c r="P18" s="11">
        <v>7250277575</v>
      </c>
      <c r="Q18" s="11"/>
      <c r="R18" s="12"/>
      <c r="S18" s="11"/>
      <c r="T18" s="20" t="s">
        <v>3</v>
      </c>
      <c r="U18" s="20" t="s">
        <v>285</v>
      </c>
      <c r="V18" s="29" t="s">
        <v>758</v>
      </c>
      <c r="W18" s="11">
        <v>22.204344079999998</v>
      </c>
      <c r="X18" s="11">
        <v>86.711435969999997</v>
      </c>
      <c r="Y18" s="11" t="s">
        <v>4</v>
      </c>
      <c r="Z18" s="14" t="e">
        <f ca="1">IF(_xludf.MAXIFS(#REF!,#REF!,D18)=0,"Before 31st Aug'23",_xludf.MAXIFS(#REF!,#REF!,D18))</f>
        <v>#NAME?</v>
      </c>
      <c r="AA18" s="8" t="e">
        <f>COUNTIFS(#REF!,E18,#REF!,"&gt;0")</f>
        <v>#REF!</v>
      </c>
      <c r="AB18" s="15">
        <v>0</v>
      </c>
      <c r="AC18" s="8">
        <v>0</v>
      </c>
      <c r="AD18" s="8">
        <v>33</v>
      </c>
      <c r="AE18" s="8">
        <v>0</v>
      </c>
      <c r="AF18" s="8" t="e">
        <f t="shared" si="1"/>
        <v>#REF!</v>
      </c>
      <c r="AG18" s="8" t="s">
        <v>681</v>
      </c>
      <c r="AH18" s="8" t="s">
        <v>759</v>
      </c>
      <c r="AI18" s="8" t="s">
        <v>4</v>
      </c>
      <c r="AJ18" s="8" t="s">
        <v>4</v>
      </c>
      <c r="AK18" s="8"/>
      <c r="AL18" s="8"/>
      <c r="AM18" s="8"/>
      <c r="AN18" s="16" t="s">
        <v>760</v>
      </c>
      <c r="AO18" s="8"/>
      <c r="AP18" s="18" t="s">
        <v>761</v>
      </c>
      <c r="AQ18" s="18" t="s">
        <v>606</v>
      </c>
      <c r="AR18" s="17" t="s">
        <v>762</v>
      </c>
      <c r="AS18" s="18" t="s">
        <v>763</v>
      </c>
      <c r="AT18" s="18" t="s">
        <v>579</v>
      </c>
      <c r="AU18" s="18" t="e">
        <f t="shared" si="2"/>
        <v>#REF!</v>
      </c>
      <c r="AV18" s="18" t="s">
        <v>596</v>
      </c>
      <c r="AW18" s="18"/>
      <c r="AX18" s="18"/>
      <c r="AY18" s="18" t="s">
        <v>4</v>
      </c>
      <c r="AZ18" s="18"/>
      <c r="BA18" s="18" t="e">
        <f t="shared" si="3"/>
        <v>#REF!</v>
      </c>
      <c r="BB18" s="18"/>
      <c r="BC18" s="18" t="s">
        <v>609</v>
      </c>
      <c r="BD18" s="18"/>
      <c r="BE18" s="18"/>
      <c r="BF18" s="18" t="e">
        <f t="shared" si="4"/>
        <v>#REF!</v>
      </c>
      <c r="BG18" s="18"/>
      <c r="BH18" s="18"/>
      <c r="BI18" s="18"/>
      <c r="BJ18" s="18" t="e">
        <f t="shared" si="5"/>
        <v>#REF!</v>
      </c>
      <c r="BK18" s="18" t="e">
        <f t="shared" si="6"/>
        <v>#REF!</v>
      </c>
    </row>
    <row r="19" spans="1:63" ht="13">
      <c r="A19" s="11">
        <v>18</v>
      </c>
      <c r="B19" s="11" t="s">
        <v>22</v>
      </c>
      <c r="C19" s="11" t="s">
        <v>4</v>
      </c>
      <c r="D19" s="11" t="s">
        <v>47</v>
      </c>
      <c r="E19" s="12" t="str">
        <f t="shared" si="0"/>
        <v>JKEZ0010 - Kharagpur - Tagya Tyre Shop</v>
      </c>
      <c r="F19" s="11" t="s">
        <v>764</v>
      </c>
      <c r="G19" s="11" t="s">
        <v>414</v>
      </c>
      <c r="H19" s="11" t="s">
        <v>447</v>
      </c>
      <c r="I19" s="11"/>
      <c r="J19" s="11" t="s">
        <v>579</v>
      </c>
      <c r="K19" s="11" t="s">
        <v>580</v>
      </c>
      <c r="L19" s="8"/>
      <c r="M19" s="8" t="s">
        <v>666</v>
      </c>
      <c r="N19" s="11" t="s">
        <v>667</v>
      </c>
      <c r="O19" s="11" t="s">
        <v>765</v>
      </c>
      <c r="P19" s="11">
        <v>9382964871</v>
      </c>
      <c r="Q19" s="11"/>
      <c r="R19" s="12" t="s">
        <v>766</v>
      </c>
      <c r="S19" s="11">
        <v>721149</v>
      </c>
      <c r="T19" s="20" t="s">
        <v>34</v>
      </c>
      <c r="U19" s="20" t="s">
        <v>301</v>
      </c>
      <c r="V19" s="13" t="s">
        <v>767</v>
      </c>
      <c r="W19" s="11">
        <v>22.396728339999999</v>
      </c>
      <c r="X19" s="11">
        <v>87.474506059999996</v>
      </c>
      <c r="Y19" s="11" t="s">
        <v>4</v>
      </c>
      <c r="Z19" s="14" t="e">
        <f ca="1">IF(_xludf.MAXIFS(#REF!,#REF!,D19)=0,"Before 31st Aug'23",_xludf.MAXIFS(#REF!,#REF!,D19))</f>
        <v>#NAME?</v>
      </c>
      <c r="AA19" s="8" t="e">
        <f>COUNTIFS(#REF!,E19,#REF!,"&gt;0")</f>
        <v>#REF!</v>
      </c>
      <c r="AB19" s="15">
        <v>34</v>
      </c>
      <c r="AC19" s="8">
        <v>33</v>
      </c>
      <c r="AD19" s="8">
        <v>59</v>
      </c>
      <c r="AE19" s="8" t="e">
        <f>VLOOKUP(D19,#REF!,5,0)</f>
        <v>#REF!</v>
      </c>
      <c r="AF19" s="8" t="e">
        <f t="shared" si="1"/>
        <v>#REF!</v>
      </c>
      <c r="AG19" s="8" t="s">
        <v>587</v>
      </c>
      <c r="AH19" s="8" t="s">
        <v>695</v>
      </c>
      <c r="AI19" s="8" t="s">
        <v>485</v>
      </c>
      <c r="AJ19" s="8" t="s">
        <v>589</v>
      </c>
      <c r="AK19" s="8" t="s">
        <v>603</v>
      </c>
      <c r="AL19" s="8">
        <v>7</v>
      </c>
      <c r="AM19" s="8" t="s">
        <v>240</v>
      </c>
      <c r="AN19" s="16" t="s">
        <v>768</v>
      </c>
      <c r="AO19" s="17" t="s">
        <v>769</v>
      </c>
      <c r="AP19" s="18" t="s">
        <v>770</v>
      </c>
      <c r="AQ19" s="18" t="s">
        <v>686</v>
      </c>
      <c r="AR19" s="17" t="s">
        <v>771</v>
      </c>
      <c r="AS19" s="18" t="s">
        <v>772</v>
      </c>
      <c r="AT19" s="18" t="s">
        <v>579</v>
      </c>
      <c r="AU19" s="18" t="e">
        <f t="shared" si="2"/>
        <v>#REF!</v>
      </c>
      <c r="AV19" s="18" t="s">
        <v>596</v>
      </c>
      <c r="AW19" s="18" t="s">
        <v>597</v>
      </c>
      <c r="AX19" s="18"/>
      <c r="AY19" s="18" t="s">
        <v>4</v>
      </c>
      <c r="AZ19" s="18"/>
      <c r="BA19" s="18" t="e">
        <f t="shared" si="3"/>
        <v>#REF!</v>
      </c>
      <c r="BB19" s="18"/>
      <c r="BC19" s="18" t="s">
        <v>596</v>
      </c>
      <c r="BD19" s="21">
        <v>45443</v>
      </c>
      <c r="BE19" s="18"/>
      <c r="BF19" s="18" t="e">
        <f t="shared" si="4"/>
        <v>#REF!</v>
      </c>
      <c r="BG19" s="18"/>
      <c r="BH19" s="18"/>
      <c r="BI19" s="18"/>
      <c r="BJ19" s="18" t="e">
        <f t="shared" si="5"/>
        <v>#REF!</v>
      </c>
      <c r="BK19" s="18" t="e">
        <f t="shared" si="6"/>
        <v>#REF!</v>
      </c>
    </row>
    <row r="20" spans="1:63" ht="13">
      <c r="A20" s="11">
        <v>19</v>
      </c>
      <c r="B20" s="11" t="s">
        <v>22</v>
      </c>
      <c r="C20" s="11" t="s">
        <v>4</v>
      </c>
      <c r="D20" s="11" t="s">
        <v>773</v>
      </c>
      <c r="E20" s="12" t="str">
        <f t="shared" si="0"/>
        <v>JKNZ0001 - Firozabad - Np Tyre Work</v>
      </c>
      <c r="F20" s="11" t="s">
        <v>774</v>
      </c>
      <c r="G20" s="11" t="s">
        <v>462</v>
      </c>
      <c r="H20" s="11" t="s">
        <v>447</v>
      </c>
      <c r="I20" s="11"/>
      <c r="J20" s="11" t="s">
        <v>579</v>
      </c>
      <c r="K20" s="11" t="s">
        <v>633</v>
      </c>
      <c r="L20" s="8" t="s">
        <v>775</v>
      </c>
      <c r="M20" s="8" t="s">
        <v>429</v>
      </c>
      <c r="N20" s="11" t="s">
        <v>776</v>
      </c>
      <c r="O20" s="11" t="s">
        <v>777</v>
      </c>
      <c r="P20" s="11">
        <v>9760372672</v>
      </c>
      <c r="Q20" s="11"/>
      <c r="R20" s="12"/>
      <c r="S20" s="11"/>
      <c r="T20" s="20" t="s">
        <v>21</v>
      </c>
      <c r="U20" s="20" t="s">
        <v>778</v>
      </c>
      <c r="V20" s="13" t="s">
        <v>779</v>
      </c>
      <c r="W20" s="11">
        <v>27.12342623</v>
      </c>
      <c r="X20" s="11">
        <v>78.508372170000001</v>
      </c>
      <c r="Y20" s="11" t="s">
        <v>4</v>
      </c>
      <c r="Z20" s="14" t="e">
        <f ca="1">IF(_xludf.MAXIFS(#REF!,#REF!,D20)=0,"Before 31st Aug'23",_xludf.MAXIFS(#REF!,#REF!,D20))</f>
        <v>#NAME?</v>
      </c>
      <c r="AA20" s="8" t="e">
        <f>COUNTIFS(#REF!,E20,#REF!,"&gt;0")</f>
        <v>#REF!</v>
      </c>
      <c r="AB20" s="15">
        <v>0</v>
      </c>
      <c r="AC20" s="8">
        <v>0</v>
      </c>
      <c r="AD20" s="8">
        <v>0</v>
      </c>
      <c r="AE20" s="8">
        <v>0</v>
      </c>
      <c r="AF20" s="8" t="e">
        <f t="shared" si="1"/>
        <v>#REF!</v>
      </c>
      <c r="AG20" s="10" t="s">
        <v>775</v>
      </c>
      <c r="AH20" s="8" t="s">
        <v>780</v>
      </c>
      <c r="AI20" s="8" t="s">
        <v>4</v>
      </c>
      <c r="AJ20" s="8" t="s">
        <v>4</v>
      </c>
      <c r="AK20" s="8"/>
      <c r="AL20" s="8"/>
      <c r="AM20" s="8"/>
      <c r="AN20" s="16"/>
      <c r="AO20" s="8"/>
      <c r="AP20" s="18"/>
      <c r="AQ20" s="18"/>
      <c r="AR20" s="8"/>
      <c r="AS20" s="18"/>
      <c r="AT20" s="18"/>
      <c r="AU20" s="18" t="e">
        <f t="shared" si="2"/>
        <v>#REF!</v>
      </c>
      <c r="AV20" s="18" t="s">
        <v>609</v>
      </c>
      <c r="AW20" s="18"/>
      <c r="AX20" s="18"/>
      <c r="AY20" s="18"/>
      <c r="AZ20" s="18"/>
      <c r="BA20" s="18" t="e">
        <f t="shared" si="3"/>
        <v>#REF!</v>
      </c>
      <c r="BB20" s="18"/>
      <c r="BC20" s="18" t="s">
        <v>609</v>
      </c>
      <c r="BD20" s="18"/>
      <c r="BE20" s="18"/>
      <c r="BF20" s="18" t="e">
        <f t="shared" si="4"/>
        <v>#REF!</v>
      </c>
      <c r="BG20" s="18"/>
      <c r="BH20" s="18"/>
      <c r="BI20" s="18"/>
      <c r="BJ20" s="18" t="e">
        <f t="shared" si="5"/>
        <v>#REF!</v>
      </c>
      <c r="BK20" s="18" t="e">
        <f t="shared" si="6"/>
        <v>#REF!</v>
      </c>
    </row>
    <row r="21" spans="1:63" ht="13">
      <c r="A21" s="11">
        <v>20</v>
      </c>
      <c r="B21" s="11" t="s">
        <v>22</v>
      </c>
      <c r="C21" s="11" t="s">
        <v>4</v>
      </c>
      <c r="D21" s="11" t="s">
        <v>781</v>
      </c>
      <c r="E21" s="12" t="str">
        <f t="shared" si="0"/>
        <v>JKNZ0002 - Etawa - Muslim Tyre Shop</v>
      </c>
      <c r="F21" s="11" t="s">
        <v>782</v>
      </c>
      <c r="G21" s="11" t="s">
        <v>382</v>
      </c>
      <c r="H21" s="11" t="s">
        <v>447</v>
      </c>
      <c r="I21" s="11"/>
      <c r="J21" s="11" t="s">
        <v>579</v>
      </c>
      <c r="K21" s="11" t="s">
        <v>681</v>
      </c>
      <c r="L21" s="8" t="s">
        <v>783</v>
      </c>
      <c r="M21" s="8" t="s">
        <v>429</v>
      </c>
      <c r="N21" s="11" t="s">
        <v>776</v>
      </c>
      <c r="O21" s="11" t="s">
        <v>784</v>
      </c>
      <c r="P21" s="11">
        <v>9411435959</v>
      </c>
      <c r="Q21" s="11"/>
      <c r="R21" s="12"/>
      <c r="S21" s="11"/>
      <c r="T21" s="20" t="s">
        <v>21</v>
      </c>
      <c r="U21" s="20" t="s">
        <v>261</v>
      </c>
      <c r="V21" s="13" t="s">
        <v>785</v>
      </c>
      <c r="W21" s="11">
        <v>26.76570718</v>
      </c>
      <c r="X21" s="11">
        <v>79.042528169999997</v>
      </c>
      <c r="Y21" s="11" t="s">
        <v>4</v>
      </c>
      <c r="Z21" s="14" t="e">
        <f ca="1">IF(_xludf.MAXIFS(#REF!,#REF!,D21)=0,"Before 31st Aug'23",_xludf.MAXIFS(#REF!,#REF!,D21))</f>
        <v>#NAME?</v>
      </c>
      <c r="AA21" s="8" t="e">
        <f>COUNTIFS(#REF!,E21,#REF!,"&gt;0")</f>
        <v>#REF!</v>
      </c>
      <c r="AB21" s="15">
        <v>0</v>
      </c>
      <c r="AC21" s="8">
        <v>0</v>
      </c>
      <c r="AD21" s="8">
        <v>0</v>
      </c>
      <c r="AE21" s="8">
        <v>0</v>
      </c>
      <c r="AF21" s="8" t="e">
        <f t="shared" si="1"/>
        <v>#REF!</v>
      </c>
      <c r="AG21" s="8" t="s">
        <v>681</v>
      </c>
      <c r="AH21" s="8" t="s">
        <v>786</v>
      </c>
      <c r="AI21" s="8" t="s">
        <v>4</v>
      </c>
      <c r="AJ21" s="8" t="s">
        <v>4</v>
      </c>
      <c r="AK21" s="8"/>
      <c r="AL21" s="8"/>
      <c r="AM21" s="8"/>
      <c r="AN21" s="16"/>
      <c r="AO21" s="8"/>
      <c r="AP21" s="18"/>
      <c r="AQ21" s="18"/>
      <c r="AR21" s="8"/>
      <c r="AS21" s="18"/>
      <c r="AT21" s="18"/>
      <c r="AU21" s="18" t="e">
        <f t="shared" si="2"/>
        <v>#REF!</v>
      </c>
      <c r="AV21" s="18" t="s">
        <v>609</v>
      </c>
      <c r="AW21" s="18"/>
      <c r="AX21" s="18"/>
      <c r="AY21" s="18"/>
      <c r="AZ21" s="18"/>
      <c r="BA21" s="18" t="e">
        <f t="shared" si="3"/>
        <v>#REF!</v>
      </c>
      <c r="BB21" s="18"/>
      <c r="BC21" s="18" t="s">
        <v>609</v>
      </c>
      <c r="BD21" s="18"/>
      <c r="BE21" s="18"/>
      <c r="BF21" s="18" t="e">
        <f t="shared" si="4"/>
        <v>#REF!</v>
      </c>
      <c r="BG21" s="18"/>
      <c r="BH21" s="18"/>
      <c r="BI21" s="18"/>
      <c r="BJ21" s="18" t="e">
        <f t="shared" si="5"/>
        <v>#REF!</v>
      </c>
      <c r="BK21" s="18" t="e">
        <f t="shared" si="6"/>
        <v>#REF!</v>
      </c>
    </row>
    <row r="22" spans="1:63" ht="13">
      <c r="A22" s="11">
        <v>21</v>
      </c>
      <c r="B22" s="11" t="s">
        <v>22</v>
      </c>
      <c r="C22" s="11" t="s">
        <v>4</v>
      </c>
      <c r="D22" s="11" t="s">
        <v>257</v>
      </c>
      <c r="E22" s="12" t="str">
        <f t="shared" si="0"/>
        <v>JKNZ0003 - Auraiya - Akram Tyre Service</v>
      </c>
      <c r="F22" s="11" t="s">
        <v>787</v>
      </c>
      <c r="G22" s="11" t="s">
        <v>292</v>
      </c>
      <c r="H22" s="11" t="s">
        <v>447</v>
      </c>
      <c r="I22" s="11"/>
      <c r="J22" s="11" t="s">
        <v>579</v>
      </c>
      <c r="K22" s="11" t="s">
        <v>580</v>
      </c>
      <c r="L22" s="8"/>
      <c r="M22" s="8" t="s">
        <v>429</v>
      </c>
      <c r="N22" s="11" t="s">
        <v>776</v>
      </c>
      <c r="O22" s="11" t="s">
        <v>788</v>
      </c>
      <c r="P22" s="11">
        <v>6395445894</v>
      </c>
      <c r="Q22" s="11"/>
      <c r="R22" s="12" t="s">
        <v>789</v>
      </c>
      <c r="S22" s="11">
        <v>206122</v>
      </c>
      <c r="T22" s="20" t="s">
        <v>21</v>
      </c>
      <c r="U22" s="20" t="s">
        <v>292</v>
      </c>
      <c r="V22" s="13" t="s">
        <v>790</v>
      </c>
      <c r="W22" s="11">
        <v>26.452805810000001</v>
      </c>
      <c r="X22" s="11">
        <v>79.520474219999997</v>
      </c>
      <c r="Y22" s="11" t="s">
        <v>4</v>
      </c>
      <c r="Z22" s="14" t="e">
        <f ca="1">IF(_xludf.MAXIFS(#REF!,#REF!,D22)=0,"Before 31st Aug'23",_xludf.MAXIFS(#REF!,#REF!,D22))</f>
        <v>#NAME?</v>
      </c>
      <c r="AA22" s="8" t="e">
        <f>COUNTIFS(#REF!,E22,#REF!,"&gt;0")</f>
        <v>#REF!</v>
      </c>
      <c r="AB22" s="15">
        <v>23</v>
      </c>
      <c r="AC22" s="8">
        <v>28</v>
      </c>
      <c r="AD22" s="8">
        <v>9</v>
      </c>
      <c r="AE22" s="8" t="e">
        <f>VLOOKUP(D22,#REF!,5,0)</f>
        <v>#REF!</v>
      </c>
      <c r="AF22" s="8" t="e">
        <f t="shared" si="1"/>
        <v>#REF!</v>
      </c>
      <c r="AG22" s="8" t="s">
        <v>587</v>
      </c>
      <c r="AH22" s="8" t="s">
        <v>602</v>
      </c>
      <c r="AI22" s="8" t="s">
        <v>485</v>
      </c>
      <c r="AJ22" s="8" t="s">
        <v>589</v>
      </c>
      <c r="AK22" s="8" t="s">
        <v>637</v>
      </c>
      <c r="AL22" s="8">
        <v>10</v>
      </c>
      <c r="AM22" s="8" t="s">
        <v>240</v>
      </c>
      <c r="AN22" s="16"/>
      <c r="AO22" s="8"/>
      <c r="AP22" s="18" t="s">
        <v>788</v>
      </c>
      <c r="AQ22" s="18" t="s">
        <v>606</v>
      </c>
      <c r="AR22" s="17" t="s">
        <v>791</v>
      </c>
      <c r="AS22" s="18" t="s">
        <v>792</v>
      </c>
      <c r="AT22" s="18" t="s">
        <v>579</v>
      </c>
      <c r="AU22" s="18" t="e">
        <f t="shared" si="2"/>
        <v>#REF!</v>
      </c>
      <c r="AV22" s="18" t="s">
        <v>609</v>
      </c>
      <c r="AW22" s="18"/>
      <c r="AX22" s="18"/>
      <c r="AY22" s="18"/>
      <c r="AZ22" s="18"/>
      <c r="BA22" s="18" t="e">
        <f t="shared" si="3"/>
        <v>#REF!</v>
      </c>
      <c r="BB22" s="18"/>
      <c r="BC22" s="18" t="s">
        <v>609</v>
      </c>
      <c r="BD22" s="18"/>
      <c r="BE22" s="18"/>
      <c r="BF22" s="18" t="e">
        <f t="shared" si="4"/>
        <v>#REF!</v>
      </c>
      <c r="BG22" s="18"/>
      <c r="BH22" s="18"/>
      <c r="BI22" s="18"/>
      <c r="BJ22" s="18" t="e">
        <f t="shared" si="5"/>
        <v>#REF!</v>
      </c>
      <c r="BK22" s="18" t="e">
        <f t="shared" si="6"/>
        <v>#REF!</v>
      </c>
    </row>
    <row r="23" spans="1:63" ht="13">
      <c r="A23" s="11">
        <v>22</v>
      </c>
      <c r="B23" s="11" t="s">
        <v>22</v>
      </c>
      <c r="C23" s="11" t="s">
        <v>4</v>
      </c>
      <c r="D23" s="11" t="s">
        <v>234</v>
      </c>
      <c r="E23" s="12" t="str">
        <f t="shared" si="0"/>
        <v>JKNZ0004 - Kanpur - Tegya Bihar Tyre Service</v>
      </c>
      <c r="F23" s="11" t="s">
        <v>793</v>
      </c>
      <c r="G23" s="11" t="s">
        <v>269</v>
      </c>
      <c r="H23" s="11" t="s">
        <v>447</v>
      </c>
      <c r="I23" s="11"/>
      <c r="J23" s="11" t="s">
        <v>579</v>
      </c>
      <c r="K23" s="11" t="s">
        <v>580</v>
      </c>
      <c r="L23" s="8"/>
      <c r="M23" s="8" t="s">
        <v>429</v>
      </c>
      <c r="N23" s="11" t="s">
        <v>776</v>
      </c>
      <c r="O23" s="11" t="s">
        <v>794</v>
      </c>
      <c r="P23" s="11">
        <v>7607919425</v>
      </c>
      <c r="Q23" s="11"/>
      <c r="R23" s="12" t="s">
        <v>795</v>
      </c>
      <c r="S23" s="11">
        <v>209305</v>
      </c>
      <c r="T23" s="20" t="s">
        <v>21</v>
      </c>
      <c r="U23" s="20" t="s">
        <v>796</v>
      </c>
      <c r="V23" s="13" t="s">
        <v>797</v>
      </c>
      <c r="W23" s="11">
        <v>26.456638470000001</v>
      </c>
      <c r="X23" s="11">
        <v>80.209972570000005</v>
      </c>
      <c r="Y23" s="11" t="s">
        <v>4</v>
      </c>
      <c r="Z23" s="14" t="e">
        <f ca="1">IF(_xludf.MAXIFS(#REF!,#REF!,D23)=0,"Before 31st Aug'23",_xludf.MAXIFS(#REF!,#REF!,D23))</f>
        <v>#NAME?</v>
      </c>
      <c r="AA23" s="8" t="e">
        <f>COUNTIFS(#REF!,E23,#REF!,"&gt;0")</f>
        <v>#REF!</v>
      </c>
      <c r="AB23" s="15">
        <v>24</v>
      </c>
      <c r="AC23" s="8">
        <v>8</v>
      </c>
      <c r="AD23" s="8">
        <v>25</v>
      </c>
      <c r="AE23" s="8" t="e">
        <f>VLOOKUP(D23,#REF!,5,0)</f>
        <v>#REF!</v>
      </c>
      <c r="AF23" s="8" t="e">
        <f t="shared" si="1"/>
        <v>#REF!</v>
      </c>
      <c r="AG23" s="8" t="s">
        <v>587</v>
      </c>
      <c r="AH23" s="8" t="s">
        <v>588</v>
      </c>
      <c r="AI23" s="8" t="s">
        <v>485</v>
      </c>
      <c r="AJ23" s="8" t="s">
        <v>709</v>
      </c>
      <c r="AK23" s="8" t="s">
        <v>284</v>
      </c>
      <c r="AL23" s="8">
        <v>7</v>
      </c>
      <c r="AM23" s="8" t="s">
        <v>240</v>
      </c>
      <c r="AN23" s="16"/>
      <c r="AO23" s="8"/>
      <c r="AP23" s="18" t="s">
        <v>794</v>
      </c>
      <c r="AQ23" s="18" t="s">
        <v>593</v>
      </c>
      <c r="AR23" s="17" t="s">
        <v>798</v>
      </c>
      <c r="AS23" s="18" t="s">
        <v>799</v>
      </c>
      <c r="AT23" s="18" t="s">
        <v>579</v>
      </c>
      <c r="AU23" s="18" t="e">
        <f t="shared" si="2"/>
        <v>#REF!</v>
      </c>
      <c r="AV23" s="18" t="s">
        <v>596</v>
      </c>
      <c r="AW23" s="18"/>
      <c r="AX23" s="18" t="s">
        <v>596</v>
      </c>
      <c r="AY23" s="19">
        <v>45224</v>
      </c>
      <c r="AZ23" s="18"/>
      <c r="BA23" s="18" t="e">
        <f t="shared" si="3"/>
        <v>#REF!</v>
      </c>
      <c r="BB23" s="26" t="s">
        <v>702</v>
      </c>
      <c r="BC23" s="18" t="s">
        <v>609</v>
      </c>
      <c r="BD23" s="18"/>
      <c r="BE23" s="18"/>
      <c r="BF23" s="18" t="e">
        <f t="shared" si="4"/>
        <v>#REF!</v>
      </c>
      <c r="BG23" s="18"/>
      <c r="BH23" s="18"/>
      <c r="BI23" s="18"/>
      <c r="BJ23" s="18" t="e">
        <f t="shared" si="5"/>
        <v>#REF!</v>
      </c>
      <c r="BK23" s="18" t="e">
        <f t="shared" si="6"/>
        <v>#REF!</v>
      </c>
    </row>
    <row r="24" spans="1:63" ht="13">
      <c r="A24" s="11">
        <v>23</v>
      </c>
      <c r="B24" s="11" t="s">
        <v>22</v>
      </c>
      <c r="C24" s="11" t="s">
        <v>4</v>
      </c>
      <c r="D24" s="11" t="s">
        <v>800</v>
      </c>
      <c r="E24" s="12" t="str">
        <f t="shared" si="0"/>
        <v>JKEZ0011 - Bardhaman - Equbal Tyre Repairing Works</v>
      </c>
      <c r="F24" s="11" t="s">
        <v>801</v>
      </c>
      <c r="G24" s="11" t="s">
        <v>428</v>
      </c>
      <c r="H24" s="11" t="s">
        <v>447</v>
      </c>
      <c r="I24" s="11"/>
      <c r="J24" s="11" t="s">
        <v>579</v>
      </c>
      <c r="K24" s="11" t="s">
        <v>580</v>
      </c>
      <c r="L24" s="8"/>
      <c r="M24" s="8" t="s">
        <v>666</v>
      </c>
      <c r="N24" s="11" t="s">
        <v>667</v>
      </c>
      <c r="O24" s="11" t="s">
        <v>802</v>
      </c>
      <c r="P24" s="11" t="s">
        <v>803</v>
      </c>
      <c r="Q24" s="11"/>
      <c r="R24" s="12"/>
      <c r="S24" s="11"/>
      <c r="T24" s="20" t="s">
        <v>34</v>
      </c>
      <c r="U24" s="20" t="s">
        <v>288</v>
      </c>
      <c r="V24" s="13" t="s">
        <v>804</v>
      </c>
      <c r="W24" s="11">
        <v>23.364242999999998</v>
      </c>
      <c r="X24" s="11">
        <v>87.641334999999998</v>
      </c>
      <c r="Y24" s="11" t="s">
        <v>4</v>
      </c>
      <c r="Z24" s="14" t="e">
        <f ca="1">IF(_xludf.MAXIFS(#REF!,#REF!,D24)=0,"Before 31st Aug'23",_xludf.MAXIFS(#REF!,#REF!,D24))</f>
        <v>#NAME?</v>
      </c>
      <c r="AA24" s="8" t="e">
        <f>COUNTIFS(#REF!,E24,#REF!,"&gt;0")</f>
        <v>#REF!</v>
      </c>
      <c r="AB24" s="15">
        <v>0</v>
      </c>
      <c r="AC24" s="8">
        <v>0</v>
      </c>
      <c r="AD24" s="4">
        <v>1</v>
      </c>
      <c r="AE24" s="8">
        <v>0</v>
      </c>
      <c r="AF24" s="8" t="e">
        <f t="shared" si="1"/>
        <v>#REF!</v>
      </c>
      <c r="AG24" s="10" t="s">
        <v>775</v>
      </c>
      <c r="AH24" s="8" t="s">
        <v>602</v>
      </c>
      <c r="AI24" s="8" t="s">
        <v>4</v>
      </c>
      <c r="AJ24" s="8" t="s">
        <v>4</v>
      </c>
      <c r="AK24" s="8"/>
      <c r="AL24" s="8"/>
      <c r="AM24" s="8"/>
      <c r="AN24" s="16"/>
      <c r="AO24" s="8"/>
      <c r="AP24" s="18" t="s">
        <v>805</v>
      </c>
      <c r="AQ24" s="18" t="s">
        <v>686</v>
      </c>
      <c r="AR24" s="17" t="s">
        <v>806</v>
      </c>
      <c r="AS24" s="18" t="s">
        <v>807</v>
      </c>
      <c r="AT24" s="18" t="s">
        <v>579</v>
      </c>
      <c r="AU24" s="18" t="e">
        <f t="shared" si="2"/>
        <v>#REF!</v>
      </c>
      <c r="AV24" s="18" t="s">
        <v>677</v>
      </c>
      <c r="AW24" s="18"/>
      <c r="AX24" s="18"/>
      <c r="AY24" s="18"/>
      <c r="AZ24" s="18"/>
      <c r="BA24" s="18" t="e">
        <f t="shared" si="3"/>
        <v>#REF!</v>
      </c>
      <c r="BB24" s="18"/>
      <c r="BC24" s="18" t="s">
        <v>609</v>
      </c>
      <c r="BD24" s="18"/>
      <c r="BE24" s="18"/>
      <c r="BF24" s="18" t="e">
        <f t="shared" si="4"/>
        <v>#REF!</v>
      </c>
      <c r="BG24" s="18"/>
      <c r="BH24" s="18"/>
      <c r="BI24" s="18"/>
      <c r="BJ24" s="18" t="e">
        <f t="shared" si="5"/>
        <v>#REF!</v>
      </c>
      <c r="BK24" s="18" t="e">
        <f t="shared" si="6"/>
        <v>#REF!</v>
      </c>
    </row>
    <row r="25" spans="1:63" ht="13">
      <c r="A25" s="11">
        <v>24</v>
      </c>
      <c r="B25" s="11" t="s">
        <v>22</v>
      </c>
      <c r="C25" s="11" t="s">
        <v>4</v>
      </c>
      <c r="D25" s="11" t="s">
        <v>336</v>
      </c>
      <c r="E25" s="12" t="str">
        <f t="shared" si="0"/>
        <v>JKEZ0012 - Durgapur - M.D Akhtar Khan Tyre Shop</v>
      </c>
      <c r="F25" s="11" t="s">
        <v>808</v>
      </c>
      <c r="G25" s="11" t="s">
        <v>340</v>
      </c>
      <c r="H25" s="11" t="s">
        <v>809</v>
      </c>
      <c r="I25" s="11" t="s">
        <v>302</v>
      </c>
      <c r="J25" s="11" t="s">
        <v>579</v>
      </c>
      <c r="K25" s="11" t="s">
        <v>580</v>
      </c>
      <c r="L25" s="8"/>
      <c r="M25" s="8" t="s">
        <v>666</v>
      </c>
      <c r="N25" s="11" t="s">
        <v>667</v>
      </c>
      <c r="O25" s="11" t="s">
        <v>810</v>
      </c>
      <c r="P25" s="11">
        <v>8927120527</v>
      </c>
      <c r="Q25" s="11"/>
      <c r="R25" s="12"/>
      <c r="S25" s="11"/>
      <c r="T25" s="20" t="s">
        <v>34</v>
      </c>
      <c r="U25" s="20" t="s">
        <v>340</v>
      </c>
      <c r="V25" s="13" t="s">
        <v>811</v>
      </c>
      <c r="W25" s="11">
        <v>23.498379</v>
      </c>
      <c r="X25" s="11">
        <v>87.363895999999997</v>
      </c>
      <c r="Y25" s="11" t="s">
        <v>4</v>
      </c>
      <c r="Z25" s="14" t="e">
        <f ca="1">IF(_xludf.MAXIFS(#REF!,#REF!,D25)=0,"Before 31st Aug'23",_xludf.MAXIFS(#REF!,#REF!,D25))</f>
        <v>#NAME?</v>
      </c>
      <c r="AA25" s="8" t="e">
        <f>COUNTIFS(#REF!,E25,#REF!,"&gt;0")</f>
        <v>#REF!</v>
      </c>
      <c r="AB25" s="15">
        <v>6</v>
      </c>
      <c r="AC25" s="8">
        <v>5</v>
      </c>
      <c r="AD25" s="8">
        <v>7</v>
      </c>
      <c r="AE25" s="8" t="e">
        <f>VLOOKUP(D25,#REF!,5,0)</f>
        <v>#REF!</v>
      </c>
      <c r="AF25" s="8" t="e">
        <f t="shared" si="1"/>
        <v>#REF!</v>
      </c>
      <c r="AG25" s="8" t="s">
        <v>587</v>
      </c>
      <c r="AH25" s="8" t="s">
        <v>648</v>
      </c>
      <c r="AI25" s="8" t="s">
        <v>485</v>
      </c>
      <c r="AJ25" s="8" t="s">
        <v>589</v>
      </c>
      <c r="AK25" s="8" t="s">
        <v>239</v>
      </c>
      <c r="AL25" s="8">
        <v>6</v>
      </c>
      <c r="AM25" s="8" t="s">
        <v>240</v>
      </c>
      <c r="AN25" s="16" t="s">
        <v>812</v>
      </c>
      <c r="AO25" s="8"/>
      <c r="AP25" s="18" t="s">
        <v>810</v>
      </c>
      <c r="AQ25" s="18" t="s">
        <v>606</v>
      </c>
      <c r="AR25" s="17" t="s">
        <v>813</v>
      </c>
      <c r="AS25" s="18" t="s">
        <v>814</v>
      </c>
      <c r="AT25" s="18" t="s">
        <v>579</v>
      </c>
      <c r="AU25" s="18" t="e">
        <f t="shared" si="2"/>
        <v>#REF!</v>
      </c>
      <c r="AV25" s="18" t="s">
        <v>596</v>
      </c>
      <c r="AW25" s="18"/>
      <c r="AX25" s="18"/>
      <c r="AY25" s="18" t="s">
        <v>4</v>
      </c>
      <c r="AZ25" s="18"/>
      <c r="BA25" s="18" t="e">
        <f t="shared" si="3"/>
        <v>#REF!</v>
      </c>
      <c r="BB25" s="18"/>
      <c r="BC25" s="18" t="s">
        <v>609</v>
      </c>
      <c r="BD25" s="18"/>
      <c r="BE25" s="18"/>
      <c r="BF25" s="18" t="e">
        <f t="shared" si="4"/>
        <v>#REF!</v>
      </c>
      <c r="BG25" s="18"/>
      <c r="BH25" s="18"/>
      <c r="BI25" s="18"/>
      <c r="BJ25" s="18" t="e">
        <f t="shared" si="5"/>
        <v>#REF!</v>
      </c>
      <c r="BK25" s="18" t="e">
        <f t="shared" si="6"/>
        <v>#REF!</v>
      </c>
    </row>
    <row r="26" spans="1:63" ht="13">
      <c r="A26" s="11">
        <v>25</v>
      </c>
      <c r="B26" s="11" t="s">
        <v>22</v>
      </c>
      <c r="C26" s="11" t="s">
        <v>4</v>
      </c>
      <c r="D26" s="11" t="s">
        <v>815</v>
      </c>
      <c r="E26" s="12" t="str">
        <f t="shared" si="0"/>
        <v>JKEZ0013 - Dhanbad - Vivek Enterprises</v>
      </c>
      <c r="F26" s="11" t="s">
        <v>816</v>
      </c>
      <c r="G26" s="11" t="s">
        <v>255</v>
      </c>
      <c r="H26" s="11" t="s">
        <v>817</v>
      </c>
      <c r="I26" s="11"/>
      <c r="J26" s="11" t="s">
        <v>33</v>
      </c>
      <c r="K26" s="11" t="s">
        <v>817</v>
      </c>
      <c r="L26" s="8"/>
      <c r="M26" s="8" t="s">
        <v>666</v>
      </c>
      <c r="N26" s="11" t="s">
        <v>667</v>
      </c>
      <c r="O26" s="11" t="s">
        <v>818</v>
      </c>
      <c r="P26" s="11">
        <v>8051212901</v>
      </c>
      <c r="Q26" s="11"/>
      <c r="R26" s="12"/>
      <c r="S26" s="11"/>
      <c r="T26" s="20" t="s">
        <v>16</v>
      </c>
      <c r="U26" s="20" t="s">
        <v>255</v>
      </c>
      <c r="V26" s="13" t="s">
        <v>819</v>
      </c>
      <c r="W26" s="11">
        <v>23.865280739999999</v>
      </c>
      <c r="X26" s="11">
        <v>86.371515959999996</v>
      </c>
      <c r="Y26" s="11" t="s">
        <v>4</v>
      </c>
      <c r="Z26" s="14" t="e">
        <f ca="1">IF(_xludf.MAXIFS(#REF!,#REF!,D26)=0,"Before 31st Aug'23",_xludf.MAXIFS(#REF!,#REF!,D26))</f>
        <v>#NAME?</v>
      </c>
      <c r="AA26" s="8" t="e">
        <f>COUNTIFS(#REF!,E26,#REF!,"&gt;0")</f>
        <v>#REF!</v>
      </c>
      <c r="AB26" s="15">
        <v>1</v>
      </c>
      <c r="AC26" s="8">
        <v>1</v>
      </c>
      <c r="AD26" s="8">
        <v>0</v>
      </c>
      <c r="AE26" s="8">
        <v>0</v>
      </c>
      <c r="AF26" s="8" t="e">
        <f t="shared" si="1"/>
        <v>#REF!</v>
      </c>
      <c r="AG26" s="8" t="s">
        <v>817</v>
      </c>
      <c r="AH26" s="8" t="s">
        <v>817</v>
      </c>
      <c r="AI26" s="8" t="s">
        <v>4</v>
      </c>
      <c r="AJ26" s="8" t="s">
        <v>4</v>
      </c>
      <c r="AK26" s="8"/>
      <c r="AL26" s="8"/>
      <c r="AM26" s="8"/>
      <c r="AN26" s="16"/>
      <c r="AO26" s="8"/>
      <c r="AP26" s="18"/>
      <c r="AQ26" s="18"/>
      <c r="AR26" s="8"/>
      <c r="AS26" s="18"/>
      <c r="AT26" s="18"/>
      <c r="AU26" s="18" t="e">
        <f t="shared" si="2"/>
        <v>#REF!</v>
      </c>
      <c r="AV26" s="18" t="s">
        <v>609</v>
      </c>
      <c r="AW26" s="18"/>
      <c r="AX26" s="18"/>
      <c r="AY26" s="18"/>
      <c r="AZ26" s="18"/>
      <c r="BA26" s="18" t="e">
        <f t="shared" si="3"/>
        <v>#REF!</v>
      </c>
      <c r="BB26" s="18"/>
      <c r="BC26" s="18" t="s">
        <v>609</v>
      </c>
      <c r="BD26" s="18"/>
      <c r="BE26" s="18"/>
      <c r="BF26" s="18" t="e">
        <f t="shared" si="4"/>
        <v>#REF!</v>
      </c>
      <c r="BG26" s="18"/>
      <c r="BH26" s="18"/>
      <c r="BI26" s="18"/>
      <c r="BJ26" s="18" t="e">
        <f t="shared" si="5"/>
        <v>#REF!</v>
      </c>
      <c r="BK26" s="18" t="e">
        <f t="shared" si="6"/>
        <v>#REF!</v>
      </c>
    </row>
    <row r="27" spans="1:63" ht="13">
      <c r="A27" s="11">
        <v>26</v>
      </c>
      <c r="B27" s="11" t="s">
        <v>22</v>
      </c>
      <c r="C27" s="11" t="s">
        <v>4</v>
      </c>
      <c r="D27" s="11" t="s">
        <v>820</v>
      </c>
      <c r="E27" s="12" t="str">
        <f t="shared" si="0"/>
        <v>JKEZ0014 - Barhi Jharkhand - New Punjab Tyre Shop</v>
      </c>
      <c r="F27" s="11" t="s">
        <v>821</v>
      </c>
      <c r="G27" s="11" t="s">
        <v>822</v>
      </c>
      <c r="H27" s="11" t="s">
        <v>447</v>
      </c>
      <c r="I27" s="11"/>
      <c r="J27" s="11" t="s">
        <v>579</v>
      </c>
      <c r="K27" s="11" t="s">
        <v>681</v>
      </c>
      <c r="L27" s="8" t="s">
        <v>823</v>
      </c>
      <c r="M27" s="8" t="s">
        <v>666</v>
      </c>
      <c r="N27" s="11" t="s">
        <v>667</v>
      </c>
      <c r="O27" s="11" t="s">
        <v>824</v>
      </c>
      <c r="P27" s="11">
        <v>8986602286</v>
      </c>
      <c r="Q27" s="11"/>
      <c r="R27" s="12"/>
      <c r="S27" s="11"/>
      <c r="T27" s="20" t="s">
        <v>16</v>
      </c>
      <c r="U27" s="20" t="s">
        <v>166</v>
      </c>
      <c r="V27" s="13" t="s">
        <v>825</v>
      </c>
      <c r="W27" s="11">
        <v>24.267899</v>
      </c>
      <c r="X27" s="11">
        <v>85.464039</v>
      </c>
      <c r="Y27" s="11" t="s">
        <v>4</v>
      </c>
      <c r="Z27" s="14" t="e">
        <f ca="1">IF(_xludf.MAXIFS(#REF!,#REF!,D27)=0,"Before 31st Aug'23",_xludf.MAXIFS(#REF!,#REF!,D27))</f>
        <v>#NAME?</v>
      </c>
      <c r="AA27" s="8" t="e">
        <f>COUNTIFS(#REF!,E27,#REF!,"&gt;0")</f>
        <v>#REF!</v>
      </c>
      <c r="AB27" s="15">
        <v>0</v>
      </c>
      <c r="AC27" s="8">
        <v>0</v>
      </c>
      <c r="AD27" s="8">
        <v>2</v>
      </c>
      <c r="AE27" s="8">
        <v>0</v>
      </c>
      <c r="AF27" s="8" t="e">
        <f t="shared" si="1"/>
        <v>#REF!</v>
      </c>
      <c r="AG27" s="8" t="s">
        <v>681</v>
      </c>
      <c r="AH27" s="8" t="s">
        <v>823</v>
      </c>
      <c r="AI27" s="8" t="s">
        <v>4</v>
      </c>
      <c r="AJ27" s="8" t="s">
        <v>4</v>
      </c>
      <c r="AK27" s="8"/>
      <c r="AL27" s="8"/>
      <c r="AM27" s="8"/>
      <c r="AN27" s="16" t="s">
        <v>826</v>
      </c>
      <c r="AO27" s="8"/>
      <c r="AP27" s="18" t="s">
        <v>827</v>
      </c>
      <c r="AQ27" s="18" t="s">
        <v>828</v>
      </c>
      <c r="AR27" s="17" t="s">
        <v>829</v>
      </c>
      <c r="AS27" s="18" t="s">
        <v>830</v>
      </c>
      <c r="AT27" s="18" t="s">
        <v>579</v>
      </c>
      <c r="AU27" s="18" t="e">
        <f t="shared" si="2"/>
        <v>#REF!</v>
      </c>
      <c r="AV27" s="18" t="s">
        <v>596</v>
      </c>
      <c r="AW27" s="18"/>
      <c r="AX27" s="18"/>
      <c r="AY27" s="18" t="s">
        <v>4</v>
      </c>
      <c r="AZ27" s="18"/>
      <c r="BA27" s="18" t="e">
        <f t="shared" si="3"/>
        <v>#REF!</v>
      </c>
      <c r="BB27" s="18"/>
      <c r="BC27" s="18" t="s">
        <v>609</v>
      </c>
      <c r="BD27" s="18"/>
      <c r="BE27" s="18"/>
      <c r="BF27" s="18" t="e">
        <f t="shared" si="4"/>
        <v>#REF!</v>
      </c>
      <c r="BG27" s="18"/>
      <c r="BH27" s="18"/>
      <c r="BI27" s="18"/>
      <c r="BJ27" s="18" t="e">
        <f t="shared" si="5"/>
        <v>#REF!</v>
      </c>
      <c r="BK27" s="18" t="e">
        <f t="shared" si="6"/>
        <v>#REF!</v>
      </c>
    </row>
    <row r="28" spans="1:63" ht="13">
      <c r="A28" s="11">
        <v>27</v>
      </c>
      <c r="B28" s="11" t="s">
        <v>22</v>
      </c>
      <c r="C28" s="11" t="s">
        <v>4</v>
      </c>
      <c r="D28" s="11" t="s">
        <v>831</v>
      </c>
      <c r="E28" s="12" t="str">
        <f t="shared" si="0"/>
        <v>JKEZ0015 - Aurangabad - Lalla Tyre Service</v>
      </c>
      <c r="F28" s="11" t="s">
        <v>832</v>
      </c>
      <c r="G28" s="11" t="s">
        <v>200</v>
      </c>
      <c r="H28" s="11" t="s">
        <v>447</v>
      </c>
      <c r="I28" s="11"/>
      <c r="J28" s="11" t="s">
        <v>579</v>
      </c>
      <c r="K28" s="11" t="s">
        <v>633</v>
      </c>
      <c r="L28" s="8" t="s">
        <v>833</v>
      </c>
      <c r="M28" s="8" t="s">
        <v>666</v>
      </c>
      <c r="N28" s="11" t="s">
        <v>667</v>
      </c>
      <c r="O28" s="11" t="s">
        <v>834</v>
      </c>
      <c r="P28" s="11">
        <v>7900804830</v>
      </c>
      <c r="Q28" s="11"/>
      <c r="R28" s="12" t="s">
        <v>835</v>
      </c>
      <c r="S28" s="11">
        <v>824101</v>
      </c>
      <c r="T28" s="20" t="s">
        <v>118</v>
      </c>
      <c r="U28" s="20" t="s">
        <v>200</v>
      </c>
      <c r="V28" s="13" t="s">
        <v>836</v>
      </c>
      <c r="W28" s="11">
        <v>24.772825999999998</v>
      </c>
      <c r="X28" s="11">
        <v>84.349110999999994</v>
      </c>
      <c r="Y28" s="11" t="s">
        <v>4</v>
      </c>
      <c r="Z28" s="14" t="e">
        <f ca="1">IF(_xludf.MAXIFS(#REF!,#REF!,D28)=0,"Before 31st Aug'23",_xludf.MAXIFS(#REF!,#REF!,D28))</f>
        <v>#NAME?</v>
      </c>
      <c r="AA28" s="8" t="e">
        <f>COUNTIFS(#REF!,E28,#REF!,"&gt;0")</f>
        <v>#REF!</v>
      </c>
      <c r="AB28" s="15">
        <v>0</v>
      </c>
      <c r="AC28" s="8">
        <v>0</v>
      </c>
      <c r="AD28" s="8">
        <v>14</v>
      </c>
      <c r="AE28" s="8">
        <v>0</v>
      </c>
      <c r="AF28" s="8" t="e">
        <f t="shared" si="1"/>
        <v>#REF!</v>
      </c>
      <c r="AG28" s="8" t="s">
        <v>587</v>
      </c>
      <c r="AH28" s="8" t="s">
        <v>588</v>
      </c>
      <c r="AI28" s="8" t="s">
        <v>485</v>
      </c>
      <c r="AJ28" s="8" t="s">
        <v>709</v>
      </c>
      <c r="AK28" s="8" t="s">
        <v>276</v>
      </c>
      <c r="AL28" s="8">
        <v>6</v>
      </c>
      <c r="AM28" s="8"/>
      <c r="AN28" s="16" t="s">
        <v>837</v>
      </c>
      <c r="AO28" s="8"/>
      <c r="AP28" s="18" t="s">
        <v>838</v>
      </c>
      <c r="AQ28" s="18" t="s">
        <v>839</v>
      </c>
      <c r="AR28" s="17" t="s">
        <v>840</v>
      </c>
      <c r="AS28" s="18" t="s">
        <v>841</v>
      </c>
      <c r="AT28" s="18" t="s">
        <v>579</v>
      </c>
      <c r="AU28" s="18" t="e">
        <f t="shared" si="2"/>
        <v>#REF!</v>
      </c>
      <c r="AV28" s="18" t="s">
        <v>677</v>
      </c>
      <c r="AW28" s="18"/>
      <c r="AX28" s="18"/>
      <c r="AY28" s="18"/>
      <c r="AZ28" s="18"/>
      <c r="BA28" s="18" t="e">
        <f t="shared" si="3"/>
        <v>#REF!</v>
      </c>
      <c r="BB28" s="18"/>
      <c r="BC28" s="18" t="s">
        <v>609</v>
      </c>
      <c r="BD28" s="18"/>
      <c r="BE28" s="18"/>
      <c r="BF28" s="18" t="e">
        <f t="shared" si="4"/>
        <v>#REF!</v>
      </c>
      <c r="BG28" s="18"/>
      <c r="BH28" s="18"/>
      <c r="BI28" s="18"/>
      <c r="BJ28" s="18" t="e">
        <f t="shared" si="5"/>
        <v>#REF!</v>
      </c>
      <c r="BK28" s="18" t="e">
        <f t="shared" si="6"/>
        <v>#REF!</v>
      </c>
    </row>
    <row r="29" spans="1:63" ht="13">
      <c r="A29" s="11">
        <v>28</v>
      </c>
      <c r="B29" s="11" t="s">
        <v>22</v>
      </c>
      <c r="C29" s="11" t="s">
        <v>4</v>
      </c>
      <c r="D29" s="11" t="s">
        <v>842</v>
      </c>
      <c r="E29" s="12" t="str">
        <f t="shared" si="0"/>
        <v>JKNZ0005 - Nawatpur - Akbar Tyre Shop</v>
      </c>
      <c r="F29" s="11" t="s">
        <v>843</v>
      </c>
      <c r="G29" s="11" t="s">
        <v>844</v>
      </c>
      <c r="H29" s="11" t="s">
        <v>447</v>
      </c>
      <c r="I29" s="11"/>
      <c r="J29" s="11" t="s">
        <v>579</v>
      </c>
      <c r="K29" s="11" t="s">
        <v>633</v>
      </c>
      <c r="L29" s="8" t="s">
        <v>775</v>
      </c>
      <c r="M29" s="8" t="s">
        <v>429</v>
      </c>
      <c r="N29" s="11" t="s">
        <v>776</v>
      </c>
      <c r="O29" s="11" t="s">
        <v>515</v>
      </c>
      <c r="P29" s="11">
        <v>8960861260</v>
      </c>
      <c r="Q29" s="11"/>
      <c r="R29" s="12"/>
      <c r="S29" s="11"/>
      <c r="T29" s="20" t="s">
        <v>21</v>
      </c>
      <c r="U29" s="20" t="s">
        <v>427</v>
      </c>
      <c r="V29" s="13" t="s">
        <v>845</v>
      </c>
      <c r="W29" s="11">
        <v>25.246511000000002</v>
      </c>
      <c r="X29" s="11">
        <v>83.388727000000003</v>
      </c>
      <c r="Y29" s="11" t="s">
        <v>4</v>
      </c>
      <c r="Z29" s="14" t="e">
        <f ca="1">IF(_xludf.MAXIFS(#REF!,#REF!,D29)=0,"Before 31st Aug'23",_xludf.MAXIFS(#REF!,#REF!,D29))</f>
        <v>#NAME?</v>
      </c>
      <c r="AA29" s="8" t="e">
        <f>COUNTIFS(#REF!,E29,#REF!,"&gt;0")</f>
        <v>#REF!</v>
      </c>
      <c r="AB29" s="15">
        <v>0</v>
      </c>
      <c r="AC29" s="8">
        <v>0</v>
      </c>
      <c r="AD29" s="8">
        <v>0</v>
      </c>
      <c r="AE29" s="8">
        <v>0</v>
      </c>
      <c r="AF29" s="8" t="e">
        <f t="shared" si="1"/>
        <v>#REF!</v>
      </c>
      <c r="AG29" s="10" t="s">
        <v>775</v>
      </c>
      <c r="AH29" s="8" t="s">
        <v>780</v>
      </c>
      <c r="AI29" s="8" t="s">
        <v>4</v>
      </c>
      <c r="AJ29" s="8" t="s">
        <v>4</v>
      </c>
      <c r="AK29" s="8"/>
      <c r="AL29" s="8"/>
      <c r="AM29" s="8"/>
      <c r="AN29" s="16"/>
      <c r="AO29" s="8"/>
      <c r="AP29" s="18"/>
      <c r="AQ29" s="18"/>
      <c r="AR29" s="8"/>
      <c r="AS29" s="18"/>
      <c r="AT29" s="18"/>
      <c r="AU29" s="18" t="e">
        <f t="shared" si="2"/>
        <v>#REF!</v>
      </c>
      <c r="AV29" s="18" t="s">
        <v>609</v>
      </c>
      <c r="AW29" s="18"/>
      <c r="AX29" s="18"/>
      <c r="AY29" s="18"/>
      <c r="AZ29" s="18"/>
      <c r="BA29" s="18" t="e">
        <f t="shared" si="3"/>
        <v>#REF!</v>
      </c>
      <c r="BB29" s="18"/>
      <c r="BC29" s="18" t="s">
        <v>609</v>
      </c>
      <c r="BD29" s="18"/>
      <c r="BE29" s="18"/>
      <c r="BF29" s="18" t="e">
        <f t="shared" si="4"/>
        <v>#REF!</v>
      </c>
      <c r="BG29" s="18"/>
      <c r="BH29" s="18"/>
      <c r="BI29" s="18"/>
      <c r="BJ29" s="18" t="e">
        <f t="shared" si="5"/>
        <v>#REF!</v>
      </c>
      <c r="BK29" s="18" t="e">
        <f t="shared" si="6"/>
        <v>#REF!</v>
      </c>
    </row>
    <row r="30" spans="1:63" ht="13">
      <c r="A30" s="11">
        <v>29</v>
      </c>
      <c r="B30" s="11" t="s">
        <v>22</v>
      </c>
      <c r="C30" s="11" t="s">
        <v>4</v>
      </c>
      <c r="D30" s="11" t="s">
        <v>846</v>
      </c>
      <c r="E30" s="12" t="str">
        <f t="shared" si="0"/>
        <v>JKNZ0006 - Handiya - Saddab Tyre Service</v>
      </c>
      <c r="F30" s="11" t="s">
        <v>847</v>
      </c>
      <c r="G30" s="11" t="s">
        <v>848</v>
      </c>
      <c r="H30" s="11" t="s">
        <v>447</v>
      </c>
      <c r="I30" s="11"/>
      <c r="J30" s="11" t="s">
        <v>579</v>
      </c>
      <c r="K30" s="11" t="s">
        <v>849</v>
      </c>
      <c r="L30" s="8"/>
      <c r="M30" s="8" t="s">
        <v>429</v>
      </c>
      <c r="N30" s="11" t="s">
        <v>776</v>
      </c>
      <c r="O30" s="11" t="s">
        <v>850</v>
      </c>
      <c r="P30" s="11" t="s">
        <v>851</v>
      </c>
      <c r="Q30" s="11"/>
      <c r="R30" s="12"/>
      <c r="S30" s="11"/>
      <c r="T30" s="20" t="s">
        <v>21</v>
      </c>
      <c r="U30" s="20" t="s">
        <v>174</v>
      </c>
      <c r="V30" s="29" t="s">
        <v>852</v>
      </c>
      <c r="W30" s="11">
        <v>25.364588999999999</v>
      </c>
      <c r="X30" s="11">
        <v>82.167113999999998</v>
      </c>
      <c r="Y30" s="11" t="s">
        <v>4</v>
      </c>
      <c r="Z30" s="14" t="e">
        <f ca="1">IF(_xludf.MAXIFS(#REF!,#REF!,D30)=0,"Before 31st Aug'23",_xludf.MAXIFS(#REF!,#REF!,D30))</f>
        <v>#NAME?</v>
      </c>
      <c r="AA30" s="8" t="e">
        <f>COUNTIFS(#REF!,E30,#REF!,"&gt;0")</f>
        <v>#REF!</v>
      </c>
      <c r="AB30" s="15">
        <v>0</v>
      </c>
      <c r="AC30" s="8">
        <v>0</v>
      </c>
      <c r="AD30" s="8">
        <v>2</v>
      </c>
      <c r="AE30" s="8">
        <v>0</v>
      </c>
      <c r="AF30" s="8" t="e">
        <f t="shared" si="1"/>
        <v>#REF!</v>
      </c>
      <c r="AG30" s="8" t="s">
        <v>681</v>
      </c>
      <c r="AH30" s="8" t="s">
        <v>22</v>
      </c>
      <c r="AI30" s="8" t="s">
        <v>4</v>
      </c>
      <c r="AJ30" s="8" t="s">
        <v>4</v>
      </c>
      <c r="AK30" s="8"/>
      <c r="AL30" s="8"/>
      <c r="AM30" s="8"/>
      <c r="AN30" s="16" t="s">
        <v>853</v>
      </c>
      <c r="AO30" s="8"/>
      <c r="AP30" s="18" t="s">
        <v>850</v>
      </c>
      <c r="AQ30" s="18" t="s">
        <v>839</v>
      </c>
      <c r="AR30" s="17" t="s">
        <v>854</v>
      </c>
      <c r="AS30" s="18" t="s">
        <v>855</v>
      </c>
      <c r="AT30" s="18" t="s">
        <v>579</v>
      </c>
      <c r="AU30" s="18" t="e">
        <f t="shared" si="2"/>
        <v>#REF!</v>
      </c>
      <c r="AV30" s="18" t="s">
        <v>609</v>
      </c>
      <c r="AW30" s="18"/>
      <c r="AX30" s="18"/>
      <c r="AY30" s="18"/>
      <c r="AZ30" s="18"/>
      <c r="BA30" s="18" t="e">
        <f t="shared" si="3"/>
        <v>#REF!</v>
      </c>
      <c r="BB30" s="18"/>
      <c r="BC30" s="18" t="s">
        <v>609</v>
      </c>
      <c r="BD30" s="18"/>
      <c r="BE30" s="18"/>
      <c r="BF30" s="18" t="e">
        <f t="shared" si="4"/>
        <v>#REF!</v>
      </c>
      <c r="BG30" s="18"/>
      <c r="BH30" s="18"/>
      <c r="BI30" s="18"/>
      <c r="BJ30" s="18" t="e">
        <f t="shared" si="5"/>
        <v>#REF!</v>
      </c>
      <c r="BK30" s="18" t="e">
        <f t="shared" si="6"/>
        <v>#REF!</v>
      </c>
    </row>
    <row r="31" spans="1:63" ht="13">
      <c r="A31" s="11">
        <v>30</v>
      </c>
      <c r="B31" s="11" t="s">
        <v>22</v>
      </c>
      <c r="C31" s="11" t="s">
        <v>4</v>
      </c>
      <c r="D31" s="11" t="s">
        <v>856</v>
      </c>
      <c r="E31" s="12" t="str">
        <f t="shared" si="0"/>
        <v>JKNZ0007 - Chaudagar - Khusi Tyre Service</v>
      </c>
      <c r="F31" s="11" t="s">
        <v>857</v>
      </c>
      <c r="G31" s="11" t="s">
        <v>858</v>
      </c>
      <c r="H31" s="11" t="s">
        <v>447</v>
      </c>
      <c r="I31" s="11"/>
      <c r="J31" s="11" t="s">
        <v>579</v>
      </c>
      <c r="K31" s="11" t="s">
        <v>633</v>
      </c>
      <c r="L31" s="8" t="s">
        <v>775</v>
      </c>
      <c r="M31" s="8" t="s">
        <v>429</v>
      </c>
      <c r="N31" s="11" t="s">
        <v>776</v>
      </c>
      <c r="O31" s="11" t="s">
        <v>859</v>
      </c>
      <c r="P31" s="11">
        <v>8235262823</v>
      </c>
      <c r="Q31" s="11"/>
      <c r="R31" s="12"/>
      <c r="S31" s="11"/>
      <c r="T31" s="20" t="s">
        <v>21</v>
      </c>
      <c r="U31" s="20" t="s">
        <v>461</v>
      </c>
      <c r="V31" s="13" t="s">
        <v>860</v>
      </c>
      <c r="W31" s="11">
        <v>26.111547000000002</v>
      </c>
      <c r="X31" s="11">
        <v>80.595741000000004</v>
      </c>
      <c r="Y31" s="11" t="s">
        <v>4</v>
      </c>
      <c r="Z31" s="14" t="e">
        <f ca="1">IF(_xludf.MAXIFS(#REF!,#REF!,D31)=0,"Before 31st Aug'23",_xludf.MAXIFS(#REF!,#REF!,D31))</f>
        <v>#NAME?</v>
      </c>
      <c r="AA31" s="8" t="e">
        <f>COUNTIFS(#REF!,E31,#REF!,"&gt;0")</f>
        <v>#REF!</v>
      </c>
      <c r="AB31" s="15">
        <v>0</v>
      </c>
      <c r="AC31" s="8">
        <v>0</v>
      </c>
      <c r="AD31" s="8">
        <v>0</v>
      </c>
      <c r="AE31" s="8">
        <v>0</v>
      </c>
      <c r="AF31" s="8" t="e">
        <f t="shared" si="1"/>
        <v>#REF!</v>
      </c>
      <c r="AG31" s="10" t="s">
        <v>775</v>
      </c>
      <c r="AH31" s="8" t="s">
        <v>780</v>
      </c>
      <c r="AI31" s="8" t="s">
        <v>4</v>
      </c>
      <c r="AJ31" s="8" t="s">
        <v>4</v>
      </c>
      <c r="AK31" s="8"/>
      <c r="AL31" s="8"/>
      <c r="AM31" s="8"/>
      <c r="AN31" s="16"/>
      <c r="AO31" s="8"/>
      <c r="AP31" s="18"/>
      <c r="AQ31" s="18"/>
      <c r="AR31" s="8"/>
      <c r="AS31" s="18"/>
      <c r="AT31" s="18"/>
      <c r="AU31" s="18" t="e">
        <f t="shared" si="2"/>
        <v>#REF!</v>
      </c>
      <c r="AV31" s="18" t="s">
        <v>609</v>
      </c>
      <c r="AW31" s="18"/>
      <c r="AX31" s="18"/>
      <c r="AY31" s="18"/>
      <c r="AZ31" s="18"/>
      <c r="BA31" s="18" t="e">
        <f t="shared" si="3"/>
        <v>#REF!</v>
      </c>
      <c r="BB31" s="18"/>
      <c r="BC31" s="18" t="s">
        <v>609</v>
      </c>
      <c r="BD31" s="18"/>
      <c r="BE31" s="18"/>
      <c r="BF31" s="18" t="e">
        <f t="shared" si="4"/>
        <v>#REF!</v>
      </c>
      <c r="BG31" s="18"/>
      <c r="BH31" s="18"/>
      <c r="BI31" s="18"/>
      <c r="BJ31" s="18" t="e">
        <f t="shared" si="5"/>
        <v>#REF!</v>
      </c>
      <c r="BK31" s="18" t="e">
        <f t="shared" si="6"/>
        <v>#REF!</v>
      </c>
    </row>
    <row r="32" spans="1:63" ht="13">
      <c r="A32" s="11">
        <v>31</v>
      </c>
      <c r="B32" s="11" t="s">
        <v>22</v>
      </c>
      <c r="C32" s="11" t="s">
        <v>4</v>
      </c>
      <c r="D32" s="11" t="s">
        <v>216</v>
      </c>
      <c r="E32" s="12" t="str">
        <f t="shared" si="0"/>
        <v>JKNZ0008 - Jhanshi - Narendra Tyre Service</v>
      </c>
      <c r="F32" s="11" t="s">
        <v>861</v>
      </c>
      <c r="G32" s="11" t="s">
        <v>405</v>
      </c>
      <c r="H32" s="11" t="s">
        <v>447</v>
      </c>
      <c r="I32" s="11"/>
      <c r="J32" s="11" t="s">
        <v>579</v>
      </c>
      <c r="K32" s="11" t="s">
        <v>580</v>
      </c>
      <c r="L32" s="8"/>
      <c r="M32" s="8" t="s">
        <v>429</v>
      </c>
      <c r="N32" s="11" t="s">
        <v>776</v>
      </c>
      <c r="O32" s="11" t="s">
        <v>862</v>
      </c>
      <c r="P32" s="11" t="s">
        <v>863</v>
      </c>
      <c r="Q32" s="11"/>
      <c r="R32" s="12" t="s">
        <v>864</v>
      </c>
      <c r="S32" s="11">
        <v>284419</v>
      </c>
      <c r="T32" s="20" t="s">
        <v>21</v>
      </c>
      <c r="U32" s="20" t="s">
        <v>130</v>
      </c>
      <c r="V32" s="13" t="s">
        <v>865</v>
      </c>
      <c r="W32" s="11">
        <v>25.467333</v>
      </c>
      <c r="X32" s="11">
        <v>78.424884000000006</v>
      </c>
      <c r="Y32" s="11" t="s">
        <v>4</v>
      </c>
      <c r="Z32" s="14" t="e">
        <f ca="1">IF(_xludf.MAXIFS(#REF!,#REF!,D32)=0,"Before 31st Aug'23",_xludf.MAXIFS(#REF!,#REF!,D32))</f>
        <v>#NAME?</v>
      </c>
      <c r="AA32" s="8" t="e">
        <f>COUNTIFS(#REF!,E32,#REF!,"&gt;0")</f>
        <v>#REF!</v>
      </c>
      <c r="AB32" s="15">
        <v>5</v>
      </c>
      <c r="AC32" s="8">
        <v>13</v>
      </c>
      <c r="AD32" s="8">
        <v>12</v>
      </c>
      <c r="AE32" s="8" t="e">
        <f>VLOOKUP(D32,#REF!,5,0)</f>
        <v>#REF!</v>
      </c>
      <c r="AF32" s="8" t="e">
        <f t="shared" si="1"/>
        <v>#REF!</v>
      </c>
      <c r="AG32" s="8" t="s">
        <v>587</v>
      </c>
      <c r="AH32" s="8" t="s">
        <v>588</v>
      </c>
      <c r="AI32" s="8" t="s">
        <v>8</v>
      </c>
      <c r="AJ32" s="8" t="s">
        <v>4</v>
      </c>
      <c r="AK32" s="8" t="s">
        <v>276</v>
      </c>
      <c r="AL32" s="8">
        <v>8</v>
      </c>
      <c r="AM32" s="8" t="s">
        <v>242</v>
      </c>
      <c r="AN32" s="16" t="s">
        <v>866</v>
      </c>
      <c r="AO32" s="17" t="s">
        <v>867</v>
      </c>
      <c r="AP32" s="18" t="s">
        <v>868</v>
      </c>
      <c r="AQ32" s="18" t="s">
        <v>593</v>
      </c>
      <c r="AR32" s="17" t="s">
        <v>869</v>
      </c>
      <c r="AS32" s="18" t="s">
        <v>870</v>
      </c>
      <c r="AT32" s="18" t="s">
        <v>579</v>
      </c>
      <c r="AU32" s="18" t="e">
        <f t="shared" si="2"/>
        <v>#REF!</v>
      </c>
      <c r="AV32" s="18" t="s">
        <v>609</v>
      </c>
      <c r="AW32" s="18"/>
      <c r="AX32" s="18"/>
      <c r="AY32" s="18"/>
      <c r="AZ32" s="18"/>
      <c r="BA32" s="18" t="e">
        <f t="shared" si="3"/>
        <v>#REF!</v>
      </c>
      <c r="BB32" s="18"/>
      <c r="BC32" s="18" t="s">
        <v>609</v>
      </c>
      <c r="BD32" s="18"/>
      <c r="BE32" s="18"/>
      <c r="BF32" s="18" t="e">
        <f t="shared" si="4"/>
        <v>#REF!</v>
      </c>
      <c r="BG32" s="18"/>
      <c r="BH32" s="18"/>
      <c r="BI32" s="18"/>
      <c r="BJ32" s="18" t="e">
        <f t="shared" si="5"/>
        <v>#REF!</v>
      </c>
      <c r="BK32" s="18" t="e">
        <f t="shared" si="6"/>
        <v>#REF!</v>
      </c>
    </row>
    <row r="33" spans="1:63" ht="13">
      <c r="A33" s="11">
        <v>32</v>
      </c>
      <c r="B33" s="11" t="s">
        <v>22</v>
      </c>
      <c r="C33" s="11" t="s">
        <v>4</v>
      </c>
      <c r="D33" s="11" t="s">
        <v>323</v>
      </c>
      <c r="E33" s="12" t="str">
        <f t="shared" si="0"/>
        <v>JKWZ0009 - Shivpuri - Bihar Tyre Repairing Service</v>
      </c>
      <c r="F33" s="11" t="s">
        <v>871</v>
      </c>
      <c r="G33" s="11" t="s">
        <v>367</v>
      </c>
      <c r="H33" s="11" t="s">
        <v>447</v>
      </c>
      <c r="I33" s="11"/>
      <c r="J33" s="11" t="s">
        <v>579</v>
      </c>
      <c r="K33" s="11" t="s">
        <v>872</v>
      </c>
      <c r="L33" s="8" t="s">
        <v>873</v>
      </c>
      <c r="M33" s="8" t="s">
        <v>581</v>
      </c>
      <c r="N33" s="11" t="s">
        <v>582</v>
      </c>
      <c r="O33" s="11" t="s">
        <v>874</v>
      </c>
      <c r="P33" s="11" t="s">
        <v>875</v>
      </c>
      <c r="Q33" s="11"/>
      <c r="R33" s="12" t="s">
        <v>876</v>
      </c>
      <c r="S33" s="11">
        <v>473551</v>
      </c>
      <c r="T33" s="20" t="s">
        <v>39</v>
      </c>
      <c r="U33" s="20" t="s">
        <v>367</v>
      </c>
      <c r="V33" s="13" t="s">
        <v>877</v>
      </c>
      <c r="W33" s="11">
        <v>25.416132999999999</v>
      </c>
      <c r="X33" s="11">
        <v>77.782058000000006</v>
      </c>
      <c r="Y33" s="11" t="s">
        <v>4</v>
      </c>
      <c r="Z33" s="14" t="e">
        <f ca="1">IF(_xludf.MAXIFS(#REF!,#REF!,D33)=0,"Before 31st Aug'23",_xludf.MAXIFS(#REF!,#REF!,D33))</f>
        <v>#NAME?</v>
      </c>
      <c r="AA33" s="8" t="e">
        <f>COUNTIFS(#REF!,E33,#REF!,"&gt;0")</f>
        <v>#REF!</v>
      </c>
      <c r="AB33" s="15">
        <v>8</v>
      </c>
      <c r="AC33" s="8">
        <v>3</v>
      </c>
      <c r="AD33" s="8">
        <v>3</v>
      </c>
      <c r="AE33" s="8">
        <v>0</v>
      </c>
      <c r="AF33" s="8" t="e">
        <f t="shared" si="1"/>
        <v>#REF!</v>
      </c>
      <c r="AG33" s="8" t="s">
        <v>587</v>
      </c>
      <c r="AH33" s="8" t="s">
        <v>602</v>
      </c>
      <c r="AI33" s="8" t="s">
        <v>8</v>
      </c>
      <c r="AJ33" s="8" t="s">
        <v>4</v>
      </c>
      <c r="AK33" s="8" t="s">
        <v>276</v>
      </c>
      <c r="AL33" s="8">
        <v>8</v>
      </c>
      <c r="AM33" s="8" t="s">
        <v>240</v>
      </c>
      <c r="AN33" s="16"/>
      <c r="AO33" s="8"/>
      <c r="AP33" s="18" t="s">
        <v>878</v>
      </c>
      <c r="AQ33" s="18" t="s">
        <v>593</v>
      </c>
      <c r="AR33" s="17" t="s">
        <v>879</v>
      </c>
      <c r="AS33" s="18" t="s">
        <v>880</v>
      </c>
      <c r="AT33" s="18" t="s">
        <v>579</v>
      </c>
      <c r="AU33" s="18" t="e">
        <f t="shared" si="2"/>
        <v>#REF!</v>
      </c>
      <c r="AV33" s="18" t="s">
        <v>596</v>
      </c>
      <c r="AW33" s="18"/>
      <c r="AX33" s="18"/>
      <c r="AY33" s="18"/>
      <c r="AZ33" s="18"/>
      <c r="BA33" s="18" t="e">
        <f t="shared" si="3"/>
        <v>#REF!</v>
      </c>
      <c r="BB33" s="18"/>
      <c r="BC33" s="18" t="s">
        <v>609</v>
      </c>
      <c r="BD33" s="18"/>
      <c r="BE33" s="18"/>
      <c r="BF33" s="18" t="e">
        <f t="shared" si="4"/>
        <v>#REF!</v>
      </c>
      <c r="BG33" s="18"/>
      <c r="BH33" s="18"/>
      <c r="BI33" s="18"/>
      <c r="BJ33" s="18" t="e">
        <f t="shared" si="5"/>
        <v>#REF!</v>
      </c>
      <c r="BK33" s="18" t="e">
        <f t="shared" si="6"/>
        <v>#REF!</v>
      </c>
    </row>
    <row r="34" spans="1:63" ht="13">
      <c r="A34" s="11">
        <v>33</v>
      </c>
      <c r="B34" s="11" t="s">
        <v>22</v>
      </c>
      <c r="C34" s="11" t="s">
        <v>4</v>
      </c>
      <c r="D34" s="11" t="s">
        <v>881</v>
      </c>
      <c r="E34" s="12" t="str">
        <f t="shared" si="0"/>
        <v>JKWZ0010 - Guna - Bihar Tyre Service</v>
      </c>
      <c r="F34" s="11" t="s">
        <v>882</v>
      </c>
      <c r="G34" s="11" t="s">
        <v>299</v>
      </c>
      <c r="H34" s="11" t="s">
        <v>447</v>
      </c>
      <c r="I34" s="11"/>
      <c r="J34" s="11" t="s">
        <v>579</v>
      </c>
      <c r="K34" s="11" t="s">
        <v>872</v>
      </c>
      <c r="L34" s="8" t="s">
        <v>775</v>
      </c>
      <c r="M34" s="8" t="s">
        <v>581</v>
      </c>
      <c r="N34" s="11" t="s">
        <v>582</v>
      </c>
      <c r="O34" s="11" t="s">
        <v>883</v>
      </c>
      <c r="P34" s="11">
        <v>7582937606</v>
      </c>
      <c r="Q34" s="11"/>
      <c r="R34" s="12"/>
      <c r="S34" s="11"/>
      <c r="T34" s="20" t="s">
        <v>39</v>
      </c>
      <c r="U34" s="20" t="s">
        <v>375</v>
      </c>
      <c r="V34" s="13" t="s">
        <v>884</v>
      </c>
      <c r="W34" s="11">
        <v>24.724651000000001</v>
      </c>
      <c r="X34" s="11">
        <v>77.362415999999996</v>
      </c>
      <c r="Y34" s="11" t="s">
        <v>4</v>
      </c>
      <c r="Z34" s="14" t="e">
        <f ca="1">IF(_xludf.MAXIFS(#REF!,#REF!,D34)=0,"Before 31st Aug'23",_xludf.MAXIFS(#REF!,#REF!,D34))</f>
        <v>#NAME?</v>
      </c>
      <c r="AA34" s="8" t="e">
        <f>COUNTIFS(#REF!,E34,#REF!,"&gt;0")</f>
        <v>#REF!</v>
      </c>
      <c r="AB34" s="15">
        <v>0</v>
      </c>
      <c r="AC34" s="8">
        <v>0</v>
      </c>
      <c r="AD34" s="8">
        <v>8</v>
      </c>
      <c r="AE34" s="8">
        <v>0</v>
      </c>
      <c r="AF34" s="8" t="e">
        <f t="shared" si="1"/>
        <v>#REF!</v>
      </c>
      <c r="AG34" s="10" t="s">
        <v>775</v>
      </c>
      <c r="AH34" s="8" t="s">
        <v>22</v>
      </c>
      <c r="AI34" s="8" t="s">
        <v>4</v>
      </c>
      <c r="AJ34" s="8" t="s">
        <v>4</v>
      </c>
      <c r="AK34" s="8"/>
      <c r="AL34" s="8"/>
      <c r="AM34" s="8"/>
      <c r="AN34" s="16"/>
      <c r="AO34" s="8"/>
      <c r="AP34" s="18" t="s">
        <v>885</v>
      </c>
      <c r="AQ34" s="18" t="s">
        <v>606</v>
      </c>
      <c r="AR34" s="17" t="s">
        <v>886</v>
      </c>
      <c r="AS34" s="18"/>
      <c r="AT34" s="18" t="s">
        <v>579</v>
      </c>
      <c r="AU34" s="18" t="e">
        <f t="shared" si="2"/>
        <v>#REF!</v>
      </c>
      <c r="AV34" s="18" t="s">
        <v>609</v>
      </c>
      <c r="AW34" s="18"/>
      <c r="AX34" s="18"/>
      <c r="AY34" s="18"/>
      <c r="AZ34" s="18"/>
      <c r="BA34" s="18" t="e">
        <f t="shared" si="3"/>
        <v>#REF!</v>
      </c>
      <c r="BB34" s="18"/>
      <c r="BC34" s="18" t="s">
        <v>609</v>
      </c>
      <c r="BD34" s="18"/>
      <c r="BE34" s="18"/>
      <c r="BF34" s="18" t="e">
        <f t="shared" si="4"/>
        <v>#REF!</v>
      </c>
      <c r="BG34" s="18"/>
      <c r="BH34" s="18"/>
      <c r="BI34" s="18"/>
      <c r="BJ34" s="18" t="e">
        <f t="shared" si="5"/>
        <v>#REF!</v>
      </c>
      <c r="BK34" s="18" t="e">
        <f t="shared" si="6"/>
        <v>#REF!</v>
      </c>
    </row>
    <row r="35" spans="1:63" ht="13">
      <c r="A35" s="11">
        <v>34</v>
      </c>
      <c r="B35" s="11" t="s">
        <v>22</v>
      </c>
      <c r="C35" s="11" t="s">
        <v>4</v>
      </c>
      <c r="D35" s="11" t="s">
        <v>40</v>
      </c>
      <c r="E35" s="12" t="str">
        <f t="shared" si="0"/>
        <v>JKWZ0011 - Biaora Ujjan - Bihar Tyre Service</v>
      </c>
      <c r="F35" s="11" t="s">
        <v>882</v>
      </c>
      <c r="G35" s="11" t="s">
        <v>887</v>
      </c>
      <c r="H35" s="11" t="s">
        <v>447</v>
      </c>
      <c r="I35" s="11"/>
      <c r="J35" s="11" t="s">
        <v>579</v>
      </c>
      <c r="K35" s="11" t="s">
        <v>580</v>
      </c>
      <c r="L35" s="8"/>
      <c r="M35" s="8" t="s">
        <v>581</v>
      </c>
      <c r="N35" s="11" t="s">
        <v>582</v>
      </c>
      <c r="O35" s="11" t="s">
        <v>888</v>
      </c>
      <c r="P35" s="11" t="s">
        <v>889</v>
      </c>
      <c r="Q35" s="11"/>
      <c r="R35" s="12" t="s">
        <v>890</v>
      </c>
      <c r="S35" s="11">
        <v>465674</v>
      </c>
      <c r="T35" s="20" t="s">
        <v>39</v>
      </c>
      <c r="U35" s="20" t="s">
        <v>210</v>
      </c>
      <c r="V35" s="13" t="s">
        <v>891</v>
      </c>
      <c r="W35" s="11">
        <v>23.920254</v>
      </c>
      <c r="X35" s="11">
        <v>76.894413999999998</v>
      </c>
      <c r="Y35" s="11" t="s">
        <v>4</v>
      </c>
      <c r="Z35" s="14" t="e">
        <f ca="1">IF(_xludf.MAXIFS(#REF!,#REF!,D35)=0,"Before 31st Aug'23",_xludf.MAXIFS(#REF!,#REF!,D35))</f>
        <v>#NAME?</v>
      </c>
      <c r="AA35" s="8" t="e">
        <f>COUNTIFS(#REF!,E35,#REF!,"&gt;0")</f>
        <v>#REF!</v>
      </c>
      <c r="AB35" s="15">
        <v>5</v>
      </c>
      <c r="AC35" s="8">
        <v>14</v>
      </c>
      <c r="AD35" s="8">
        <v>19</v>
      </c>
      <c r="AE35" s="8" t="e">
        <f>VLOOKUP(D35,#REF!,5,0)</f>
        <v>#REF!</v>
      </c>
      <c r="AF35" s="8" t="e">
        <f t="shared" si="1"/>
        <v>#REF!</v>
      </c>
      <c r="AG35" s="8" t="s">
        <v>587</v>
      </c>
      <c r="AH35" s="8" t="s">
        <v>588</v>
      </c>
      <c r="AI35" s="8" t="s">
        <v>485</v>
      </c>
      <c r="AJ35" s="8" t="s">
        <v>589</v>
      </c>
      <c r="AK35" s="8" t="s">
        <v>276</v>
      </c>
      <c r="AL35" s="8">
        <v>8</v>
      </c>
      <c r="AM35" s="8" t="s">
        <v>240</v>
      </c>
      <c r="AN35" s="16" t="s">
        <v>892</v>
      </c>
      <c r="AO35" s="8"/>
      <c r="AP35" s="18" t="s">
        <v>888</v>
      </c>
      <c r="AQ35" s="18" t="s">
        <v>750</v>
      </c>
      <c r="AR35" s="17" t="s">
        <v>893</v>
      </c>
      <c r="AS35" s="18" t="s">
        <v>894</v>
      </c>
      <c r="AT35" s="18" t="s">
        <v>579</v>
      </c>
      <c r="AU35" s="18" t="e">
        <f t="shared" si="2"/>
        <v>#REF!</v>
      </c>
      <c r="AV35" s="18" t="s">
        <v>609</v>
      </c>
      <c r="AW35" s="18"/>
      <c r="AX35" s="18"/>
      <c r="AY35" s="18"/>
      <c r="AZ35" s="18"/>
      <c r="BA35" s="18" t="e">
        <f t="shared" si="3"/>
        <v>#REF!</v>
      </c>
      <c r="BB35" s="18"/>
      <c r="BC35" s="18" t="s">
        <v>609</v>
      </c>
      <c r="BD35" s="18"/>
      <c r="BE35" s="18"/>
      <c r="BF35" s="18" t="e">
        <f t="shared" si="4"/>
        <v>#REF!</v>
      </c>
      <c r="BG35" s="18"/>
      <c r="BH35" s="18"/>
      <c r="BI35" s="18"/>
      <c r="BJ35" s="18" t="e">
        <f t="shared" si="5"/>
        <v>#REF!</v>
      </c>
      <c r="BK35" s="18" t="e">
        <f t="shared" si="6"/>
        <v>#REF!</v>
      </c>
    </row>
    <row r="36" spans="1:63" ht="13">
      <c r="A36" s="11">
        <v>35</v>
      </c>
      <c r="B36" s="11" t="s">
        <v>22</v>
      </c>
      <c r="C36" s="11" t="s">
        <v>4</v>
      </c>
      <c r="D36" s="11" t="s">
        <v>121</v>
      </c>
      <c r="E36" s="12" t="str">
        <f t="shared" si="0"/>
        <v>JKWZ0012 - Shajapuri - Bihar Tyre Service Raju</v>
      </c>
      <c r="F36" s="11" t="s">
        <v>895</v>
      </c>
      <c r="G36" s="11" t="s">
        <v>896</v>
      </c>
      <c r="H36" s="11" t="s">
        <v>447</v>
      </c>
      <c r="I36" s="11"/>
      <c r="J36" s="11" t="s">
        <v>579</v>
      </c>
      <c r="K36" s="11" t="s">
        <v>580</v>
      </c>
      <c r="L36" s="8"/>
      <c r="M36" s="8" t="s">
        <v>581</v>
      </c>
      <c r="N36" s="11" t="s">
        <v>582</v>
      </c>
      <c r="O36" s="11" t="s">
        <v>897</v>
      </c>
      <c r="P36" s="11" t="s">
        <v>898</v>
      </c>
      <c r="Q36" s="27"/>
      <c r="R36" s="28" t="s">
        <v>899</v>
      </c>
      <c r="S36" s="11">
        <v>456770</v>
      </c>
      <c r="T36" s="20" t="s">
        <v>39</v>
      </c>
      <c r="U36" s="20" t="s">
        <v>438</v>
      </c>
      <c r="V36" s="13" t="s">
        <v>900</v>
      </c>
      <c r="W36" s="11">
        <v>23.328510000000001</v>
      </c>
      <c r="X36" s="11">
        <v>76.174662999999995</v>
      </c>
      <c r="Y36" s="11" t="s">
        <v>4</v>
      </c>
      <c r="Z36" s="14" t="e">
        <f ca="1">IF(_xludf.MAXIFS(#REF!,#REF!,D36)=0,"Before 31st Aug'23",_xludf.MAXIFS(#REF!,#REF!,D36))</f>
        <v>#NAME?</v>
      </c>
      <c r="AA36" s="8" t="e">
        <f>COUNTIFS(#REF!,E36,#REF!,"&gt;0")</f>
        <v>#REF!</v>
      </c>
      <c r="AB36" s="15">
        <v>4</v>
      </c>
      <c r="AC36" s="8">
        <v>9</v>
      </c>
      <c r="AD36" s="8">
        <v>19</v>
      </c>
      <c r="AE36" s="8">
        <v>0</v>
      </c>
      <c r="AF36" s="8" t="e">
        <f t="shared" si="1"/>
        <v>#REF!</v>
      </c>
      <c r="AG36" s="8" t="s">
        <v>587</v>
      </c>
      <c r="AH36" s="8" t="s">
        <v>588</v>
      </c>
      <c r="AI36" s="8" t="s">
        <v>8</v>
      </c>
      <c r="AJ36" s="8" t="s">
        <v>4</v>
      </c>
      <c r="AK36" s="8" t="s">
        <v>603</v>
      </c>
      <c r="AL36" s="8">
        <v>6</v>
      </c>
      <c r="AM36" s="8" t="s">
        <v>240</v>
      </c>
      <c r="AN36" s="16" t="s">
        <v>901</v>
      </c>
      <c r="AO36" s="8"/>
      <c r="AP36" s="18" t="s">
        <v>897</v>
      </c>
      <c r="AQ36" s="18" t="s">
        <v>639</v>
      </c>
      <c r="AR36" s="17" t="s">
        <v>902</v>
      </c>
      <c r="AS36" s="18" t="s">
        <v>903</v>
      </c>
      <c r="AT36" s="18" t="s">
        <v>579</v>
      </c>
      <c r="AU36" s="18" t="e">
        <f t="shared" si="2"/>
        <v>#REF!</v>
      </c>
      <c r="AV36" s="18" t="s">
        <v>596</v>
      </c>
      <c r="AW36" s="18"/>
      <c r="AX36" s="18"/>
      <c r="AY36" s="18"/>
      <c r="AZ36" s="18"/>
      <c r="BA36" s="18" t="e">
        <f t="shared" si="3"/>
        <v>#REF!</v>
      </c>
      <c r="BB36" s="18"/>
      <c r="BC36" s="18" t="s">
        <v>609</v>
      </c>
      <c r="BD36" s="18"/>
      <c r="BE36" s="18"/>
      <c r="BF36" s="18" t="e">
        <f t="shared" si="4"/>
        <v>#REF!</v>
      </c>
      <c r="BG36" s="18"/>
      <c r="BH36" s="18"/>
      <c r="BI36" s="18"/>
      <c r="BJ36" s="18" t="e">
        <f t="shared" si="5"/>
        <v>#REF!</v>
      </c>
      <c r="BK36" s="18" t="e">
        <f t="shared" si="6"/>
        <v>#REF!</v>
      </c>
    </row>
    <row r="37" spans="1:63" ht="13">
      <c r="A37" s="11">
        <v>36</v>
      </c>
      <c r="B37" s="11" t="s">
        <v>22</v>
      </c>
      <c r="C37" s="30">
        <v>45782</v>
      </c>
      <c r="D37" s="11" t="s">
        <v>125</v>
      </c>
      <c r="E37" s="12" t="str">
        <f t="shared" si="0"/>
        <v>JKWZ0013 - Dewas - Shree Ram Tyres</v>
      </c>
      <c r="F37" s="11" t="s">
        <v>904</v>
      </c>
      <c r="G37" s="11" t="s">
        <v>173</v>
      </c>
      <c r="H37" s="11" t="s">
        <v>447</v>
      </c>
      <c r="I37" s="11"/>
      <c r="J37" s="11" t="s">
        <v>579</v>
      </c>
      <c r="K37" s="11" t="s">
        <v>633</v>
      </c>
      <c r="L37" s="8" t="s">
        <v>905</v>
      </c>
      <c r="M37" s="8" t="s">
        <v>581</v>
      </c>
      <c r="N37" s="11" t="s">
        <v>582</v>
      </c>
      <c r="O37" s="11" t="s">
        <v>906</v>
      </c>
      <c r="P37" s="11">
        <v>9691768537</v>
      </c>
      <c r="Q37" s="11"/>
      <c r="R37" s="12" t="s">
        <v>907</v>
      </c>
      <c r="S37" s="11">
        <v>455001</v>
      </c>
      <c r="T37" s="20" t="s">
        <v>39</v>
      </c>
      <c r="U37" s="20" t="s">
        <v>173</v>
      </c>
      <c r="V37" s="31" t="s">
        <v>908</v>
      </c>
      <c r="W37" s="11">
        <v>22.898900860000001</v>
      </c>
      <c r="X37" s="11">
        <v>75.974992839999999</v>
      </c>
      <c r="Y37" s="11" t="s">
        <v>4</v>
      </c>
      <c r="Z37" s="14" t="e">
        <f ca="1">IF(_xludf.MAXIFS(#REF!,#REF!,D37)=0,"Before 31st Aug'23",_xludf.MAXIFS(#REF!,#REF!,D37))</f>
        <v>#NAME?</v>
      </c>
      <c r="AA37" s="8" t="e">
        <f>COUNTIFS(#REF!,E37,#REF!,"&gt;0")</f>
        <v>#REF!</v>
      </c>
      <c r="AB37" s="15">
        <v>7</v>
      </c>
      <c r="AC37" s="8">
        <v>2</v>
      </c>
      <c r="AD37" s="8">
        <v>22</v>
      </c>
      <c r="AE37" s="8" t="e">
        <f>VLOOKUP(D37,#REF!,5,0)</f>
        <v>#REF!</v>
      </c>
      <c r="AF37" s="8" t="e">
        <f t="shared" si="1"/>
        <v>#REF!</v>
      </c>
      <c r="AG37" s="8" t="s">
        <v>587</v>
      </c>
      <c r="AH37" s="8" t="s">
        <v>695</v>
      </c>
      <c r="AI37" s="8" t="s">
        <v>485</v>
      </c>
      <c r="AJ37" s="8" t="s">
        <v>589</v>
      </c>
      <c r="AK37" s="8" t="s">
        <v>637</v>
      </c>
      <c r="AL37" s="8">
        <v>9</v>
      </c>
      <c r="AM37" s="8">
        <v>9</v>
      </c>
      <c r="AN37" s="16" t="s">
        <v>909</v>
      </c>
      <c r="AO37" s="17" t="s">
        <v>910</v>
      </c>
      <c r="AP37" s="18" t="s">
        <v>911</v>
      </c>
      <c r="AQ37" s="18" t="s">
        <v>750</v>
      </c>
      <c r="AR37" s="17" t="s">
        <v>912</v>
      </c>
      <c r="AS37" s="18" t="s">
        <v>913</v>
      </c>
      <c r="AT37" s="18" t="s">
        <v>579</v>
      </c>
      <c r="AU37" s="18" t="e">
        <f t="shared" si="2"/>
        <v>#REF!</v>
      </c>
      <c r="AV37" s="18" t="s">
        <v>609</v>
      </c>
      <c r="AW37" s="18"/>
      <c r="AX37" s="18"/>
      <c r="AY37" s="18"/>
      <c r="AZ37" s="18"/>
      <c r="BA37" s="18" t="e">
        <f t="shared" si="3"/>
        <v>#REF!</v>
      </c>
      <c r="BB37" s="18"/>
      <c r="BC37" s="18" t="s">
        <v>609</v>
      </c>
      <c r="BD37" s="18"/>
      <c r="BE37" s="18"/>
      <c r="BF37" s="18" t="e">
        <f t="shared" si="4"/>
        <v>#REF!</v>
      </c>
      <c r="BG37" s="18"/>
      <c r="BH37" s="18"/>
      <c r="BI37" s="18"/>
      <c r="BJ37" s="18" t="e">
        <f t="shared" si="5"/>
        <v>#REF!</v>
      </c>
      <c r="BK37" s="18" t="e">
        <f t="shared" si="6"/>
        <v>#REF!</v>
      </c>
    </row>
    <row r="38" spans="1:63" ht="13">
      <c r="A38" s="11">
        <v>37</v>
      </c>
      <c r="B38" s="11" t="s">
        <v>22</v>
      </c>
      <c r="C38" s="11" t="s">
        <v>4</v>
      </c>
      <c r="D38" s="11" t="s">
        <v>220</v>
      </c>
      <c r="E38" s="12" t="str">
        <f t="shared" si="0"/>
        <v>JKNZ0009 - Orai - Musarrt Ali Tyre Shop</v>
      </c>
      <c r="F38" s="11" t="s">
        <v>914</v>
      </c>
      <c r="G38" s="11" t="s">
        <v>915</v>
      </c>
      <c r="H38" s="11" t="s">
        <v>447</v>
      </c>
      <c r="I38" s="11"/>
      <c r="J38" s="11" t="s">
        <v>579</v>
      </c>
      <c r="K38" s="11" t="s">
        <v>580</v>
      </c>
      <c r="L38" s="8"/>
      <c r="M38" s="8" t="s">
        <v>429</v>
      </c>
      <c r="N38" s="11" t="s">
        <v>667</v>
      </c>
      <c r="O38" s="11" t="s">
        <v>916</v>
      </c>
      <c r="P38" s="11">
        <v>9935162506</v>
      </c>
      <c r="Q38" s="32"/>
      <c r="R38" s="33"/>
      <c r="S38" s="32"/>
      <c r="T38" s="13" t="s">
        <v>21</v>
      </c>
      <c r="U38" s="13" t="s">
        <v>917</v>
      </c>
      <c r="V38" s="13" t="s">
        <v>918</v>
      </c>
      <c r="W38" s="11">
        <v>26.018794</v>
      </c>
      <c r="X38" s="11">
        <v>79.528048999999996</v>
      </c>
      <c r="Y38" s="11" t="s">
        <v>4</v>
      </c>
      <c r="Z38" s="14" t="e">
        <f ca="1">IF(_xludf.MAXIFS(#REF!,#REF!,D38)=0,"Before 31st Aug'23",_xludf.MAXIFS(#REF!,#REF!,D38))</f>
        <v>#NAME?</v>
      </c>
      <c r="AA38" s="8" t="e">
        <f>COUNTIFS(#REF!,E38,#REF!,"&gt;0")</f>
        <v>#REF!</v>
      </c>
      <c r="AB38" s="15">
        <v>2</v>
      </c>
      <c r="AC38" s="8">
        <v>2</v>
      </c>
      <c r="AD38" s="8">
        <v>3</v>
      </c>
      <c r="AE38" s="8" t="e">
        <f>VLOOKUP(D38,#REF!,5,0)</f>
        <v>#REF!</v>
      </c>
      <c r="AF38" s="8" t="e">
        <f t="shared" si="1"/>
        <v>#REF!</v>
      </c>
      <c r="AG38" s="8" t="s">
        <v>587</v>
      </c>
      <c r="AH38" s="8" t="s">
        <v>588</v>
      </c>
      <c r="AI38" s="8" t="s">
        <v>485</v>
      </c>
      <c r="AJ38" s="8" t="s">
        <v>589</v>
      </c>
      <c r="AK38" s="8" t="s">
        <v>603</v>
      </c>
      <c r="AL38" s="8">
        <v>8</v>
      </c>
      <c r="AM38" s="8"/>
      <c r="AN38" s="16" t="s">
        <v>919</v>
      </c>
      <c r="AO38" s="8"/>
      <c r="AP38" s="18" t="s">
        <v>920</v>
      </c>
      <c r="AQ38" s="18" t="s">
        <v>921</v>
      </c>
      <c r="AR38" s="17" t="s">
        <v>922</v>
      </c>
      <c r="AS38" s="18" t="s">
        <v>923</v>
      </c>
      <c r="AT38" s="18" t="s">
        <v>579</v>
      </c>
      <c r="AU38" s="18" t="e">
        <f t="shared" si="2"/>
        <v>#REF!</v>
      </c>
      <c r="AV38" s="18" t="s">
        <v>609</v>
      </c>
      <c r="AW38" s="18"/>
      <c r="AX38" s="18"/>
      <c r="AY38" s="18"/>
      <c r="AZ38" s="18"/>
      <c r="BA38" s="18" t="e">
        <f t="shared" si="3"/>
        <v>#REF!</v>
      </c>
      <c r="BB38" s="18"/>
      <c r="BC38" s="18" t="s">
        <v>609</v>
      </c>
      <c r="BD38" s="18"/>
      <c r="BE38" s="18"/>
      <c r="BF38" s="18" t="e">
        <f t="shared" si="4"/>
        <v>#REF!</v>
      </c>
      <c r="BG38" s="18"/>
      <c r="BH38" s="18"/>
      <c r="BI38" s="18"/>
      <c r="BJ38" s="18" t="e">
        <f t="shared" si="5"/>
        <v>#REF!</v>
      </c>
      <c r="BK38" s="18" t="e">
        <f t="shared" si="6"/>
        <v>#REF!</v>
      </c>
    </row>
    <row r="39" spans="1:63" ht="13">
      <c r="A39" s="11">
        <v>38</v>
      </c>
      <c r="B39" s="11" t="s">
        <v>924</v>
      </c>
      <c r="C39" s="11" t="s">
        <v>4</v>
      </c>
      <c r="D39" s="11" t="s">
        <v>198</v>
      </c>
      <c r="E39" s="12" t="str">
        <f t="shared" si="0"/>
        <v>JKNZ0010 - KMP Highway - IKBAL Khan</v>
      </c>
      <c r="F39" s="11" t="s">
        <v>925</v>
      </c>
      <c r="G39" s="11" t="s">
        <v>926</v>
      </c>
      <c r="H39" s="11" t="s">
        <v>447</v>
      </c>
      <c r="I39" s="11"/>
      <c r="J39" s="11" t="s">
        <v>485</v>
      </c>
      <c r="K39" s="11" t="s">
        <v>580</v>
      </c>
      <c r="L39" s="8"/>
      <c r="M39" s="8" t="s">
        <v>429</v>
      </c>
      <c r="N39" s="11" t="s">
        <v>776</v>
      </c>
      <c r="O39" s="11" t="s">
        <v>925</v>
      </c>
      <c r="P39" s="11" t="s">
        <v>927</v>
      </c>
      <c r="Q39" s="11"/>
      <c r="R39" s="12"/>
      <c r="S39" s="11"/>
      <c r="T39" s="20" t="s">
        <v>24</v>
      </c>
      <c r="U39" s="20" t="s">
        <v>228</v>
      </c>
      <c r="V39" s="13" t="s">
        <v>928</v>
      </c>
      <c r="W39" s="11">
        <v>28.158595999999999</v>
      </c>
      <c r="X39" s="11">
        <v>77.140137999999993</v>
      </c>
      <c r="Y39" s="11" t="s">
        <v>4</v>
      </c>
      <c r="Z39" s="14" t="e">
        <f ca="1">IF(_xludf.MAXIFS(#REF!,#REF!,D39)=0,"Before 31st Aug'23",_xludf.MAXIFS(#REF!,#REF!,D39))</f>
        <v>#NAME?</v>
      </c>
      <c r="AA39" s="8" t="e">
        <f>COUNTIFS(#REF!,E39,#REF!,"&gt;0")</f>
        <v>#REF!</v>
      </c>
      <c r="AB39" s="15">
        <v>0</v>
      </c>
      <c r="AC39" s="8">
        <v>4</v>
      </c>
      <c r="AD39" s="8">
        <v>0</v>
      </c>
      <c r="AE39" s="8" t="e">
        <f>VLOOKUP(D39,#REF!,5,0)</f>
        <v>#REF!</v>
      </c>
      <c r="AF39" s="8" t="e">
        <f t="shared" si="1"/>
        <v>#REF!</v>
      </c>
      <c r="AG39" s="8" t="s">
        <v>587</v>
      </c>
      <c r="AH39" s="8" t="s">
        <v>780</v>
      </c>
      <c r="AI39" s="8" t="s">
        <v>485</v>
      </c>
      <c r="AJ39" s="8" t="s">
        <v>709</v>
      </c>
      <c r="AK39" s="8" t="s">
        <v>276</v>
      </c>
      <c r="AL39" s="8">
        <v>8</v>
      </c>
      <c r="AM39" s="8"/>
      <c r="AN39" s="16" t="s">
        <v>929</v>
      </c>
      <c r="AO39" s="17" t="s">
        <v>930</v>
      </c>
      <c r="AP39" s="34" t="s">
        <v>931</v>
      </c>
      <c r="AQ39" s="18" t="s">
        <v>639</v>
      </c>
      <c r="AR39" s="17" t="s">
        <v>932</v>
      </c>
      <c r="AS39" s="18" t="s">
        <v>933</v>
      </c>
      <c r="AT39" s="18" t="s">
        <v>579</v>
      </c>
      <c r="AU39" s="18" t="e">
        <f t="shared" si="2"/>
        <v>#REF!</v>
      </c>
      <c r="AV39" s="18" t="s">
        <v>609</v>
      </c>
      <c r="AW39" s="18"/>
      <c r="AX39" s="18"/>
      <c r="AY39" s="18"/>
      <c r="AZ39" s="18"/>
      <c r="BA39" s="18" t="e">
        <f t="shared" si="3"/>
        <v>#REF!</v>
      </c>
      <c r="BB39" s="18"/>
      <c r="BC39" s="18" t="s">
        <v>609</v>
      </c>
      <c r="BD39" s="18"/>
      <c r="BE39" s="18"/>
      <c r="BF39" s="18" t="e">
        <f t="shared" si="4"/>
        <v>#REF!</v>
      </c>
      <c r="BG39" s="18"/>
      <c r="BH39" s="18"/>
      <c r="BI39" s="18"/>
      <c r="BJ39" s="18" t="e">
        <f t="shared" si="5"/>
        <v>#REF!</v>
      </c>
      <c r="BK39" s="18" t="e">
        <f t="shared" si="6"/>
        <v>#REF!</v>
      </c>
    </row>
    <row r="40" spans="1:63" ht="13">
      <c r="A40" s="11">
        <v>39</v>
      </c>
      <c r="B40" s="11" t="s">
        <v>22</v>
      </c>
      <c r="C40" s="11" t="s">
        <v>4</v>
      </c>
      <c r="D40" s="11" t="s">
        <v>332</v>
      </c>
      <c r="E40" s="12" t="str">
        <f t="shared" si="0"/>
        <v>JKNZ0011 - Kotra Datia - Boran Kalan</v>
      </c>
      <c r="F40" s="11" t="s">
        <v>934</v>
      </c>
      <c r="G40" s="11" t="s">
        <v>935</v>
      </c>
      <c r="H40" s="11" t="s">
        <v>447</v>
      </c>
      <c r="I40" s="11"/>
      <c r="J40" s="11" t="s">
        <v>33</v>
      </c>
      <c r="K40" s="11" t="s">
        <v>633</v>
      </c>
      <c r="L40" s="8" t="s">
        <v>936</v>
      </c>
      <c r="M40" s="8" t="s">
        <v>429</v>
      </c>
      <c r="N40" s="11" t="s">
        <v>776</v>
      </c>
      <c r="O40" s="11" t="s">
        <v>383</v>
      </c>
      <c r="P40" s="11">
        <v>7067538749</v>
      </c>
      <c r="Q40" s="11"/>
      <c r="R40" s="12"/>
      <c r="S40" s="11"/>
      <c r="T40" s="11" t="s">
        <v>39</v>
      </c>
      <c r="U40" s="11" t="s">
        <v>937</v>
      </c>
      <c r="V40" s="29" t="s">
        <v>938</v>
      </c>
      <c r="W40" s="11">
        <v>25.804480000000002</v>
      </c>
      <c r="X40" s="11">
        <v>78.387690000000006</v>
      </c>
      <c r="Y40" s="11" t="s">
        <v>4</v>
      </c>
      <c r="Z40" s="14" t="e">
        <f ca="1">IF(_xludf.MAXIFS(#REF!,#REF!,D40)=0,"Before 31st Aug'23",_xludf.MAXIFS(#REF!,#REF!,D40))</f>
        <v>#NAME?</v>
      </c>
      <c r="AA40" s="8" t="e">
        <f>COUNTIFS(#REF!,E40,#REF!,"&gt;0")</f>
        <v>#REF!</v>
      </c>
      <c r="AB40" s="15">
        <v>0</v>
      </c>
      <c r="AC40" s="8">
        <v>0</v>
      </c>
      <c r="AD40" s="8">
        <v>0</v>
      </c>
      <c r="AE40" s="8">
        <v>0</v>
      </c>
      <c r="AF40" s="8" t="e">
        <f t="shared" si="1"/>
        <v>#REF!</v>
      </c>
      <c r="AG40" s="8" t="s">
        <v>587</v>
      </c>
      <c r="AH40" s="8" t="s">
        <v>780</v>
      </c>
      <c r="AI40" s="8" t="s">
        <v>485</v>
      </c>
      <c r="AJ40" s="8" t="s">
        <v>709</v>
      </c>
      <c r="AK40" s="8" t="s">
        <v>284</v>
      </c>
      <c r="AL40" s="8">
        <v>7</v>
      </c>
      <c r="AM40" s="8"/>
      <c r="AN40" s="16"/>
      <c r="AO40" s="8"/>
      <c r="AP40" s="18"/>
      <c r="AQ40" s="18"/>
      <c r="AR40" s="8"/>
      <c r="AS40" s="18"/>
      <c r="AT40" s="18"/>
      <c r="AU40" s="18" t="e">
        <f t="shared" si="2"/>
        <v>#REF!</v>
      </c>
      <c r="AV40" s="18" t="s">
        <v>609</v>
      </c>
      <c r="AW40" s="18"/>
      <c r="AX40" s="18"/>
      <c r="AY40" s="18"/>
      <c r="AZ40" s="18"/>
      <c r="BA40" s="18" t="e">
        <f t="shared" si="3"/>
        <v>#REF!</v>
      </c>
      <c r="BB40" s="18"/>
      <c r="BC40" s="18" t="s">
        <v>609</v>
      </c>
      <c r="BD40" s="18"/>
      <c r="BE40" s="18"/>
      <c r="BF40" s="18" t="e">
        <f t="shared" si="4"/>
        <v>#REF!</v>
      </c>
      <c r="BG40" s="18"/>
      <c r="BH40" s="18"/>
      <c r="BI40" s="18"/>
      <c r="BJ40" s="18" t="e">
        <f t="shared" si="5"/>
        <v>#REF!</v>
      </c>
      <c r="BK40" s="18" t="e">
        <f t="shared" si="6"/>
        <v>#REF!</v>
      </c>
    </row>
    <row r="41" spans="1:63" ht="13">
      <c r="A41" s="11">
        <v>40</v>
      </c>
      <c r="B41" s="11" t="s">
        <v>924</v>
      </c>
      <c r="C41" s="11" t="s">
        <v>4</v>
      </c>
      <c r="D41" s="11" t="s">
        <v>212</v>
      </c>
      <c r="E41" s="12" t="str">
        <f t="shared" si="0"/>
        <v>JKWZ0014 - Babina Lalitpur Bypass - Dharmendra Tyre Puncture</v>
      </c>
      <c r="F41" s="11" t="s">
        <v>939</v>
      </c>
      <c r="G41" s="11" t="s">
        <v>940</v>
      </c>
      <c r="H41" s="11" t="s">
        <v>447</v>
      </c>
      <c r="I41" s="11"/>
      <c r="J41" s="11" t="s">
        <v>485</v>
      </c>
      <c r="K41" s="11" t="s">
        <v>633</v>
      </c>
      <c r="L41" s="8" t="s">
        <v>941</v>
      </c>
      <c r="M41" s="8" t="s">
        <v>581</v>
      </c>
      <c r="N41" s="11" t="s">
        <v>667</v>
      </c>
      <c r="O41" s="8"/>
      <c r="P41" s="11">
        <v>7752907431</v>
      </c>
      <c r="Q41" s="11"/>
      <c r="R41" s="12" t="s">
        <v>942</v>
      </c>
      <c r="S41" s="11">
        <v>284401</v>
      </c>
      <c r="T41" s="11" t="s">
        <v>21</v>
      </c>
      <c r="U41" s="11" t="s">
        <v>943</v>
      </c>
      <c r="V41" s="29" t="s">
        <v>944</v>
      </c>
      <c r="W41" s="11">
        <v>25.219635</v>
      </c>
      <c r="X41" s="11">
        <v>78.465744000000001</v>
      </c>
      <c r="Y41" s="11" t="s">
        <v>4</v>
      </c>
      <c r="Z41" s="14" t="e">
        <f ca="1">IF(_xludf.MAXIFS(#REF!,#REF!,D41)=0,"Before 31st Aug'23",_xludf.MAXIFS(#REF!,#REF!,D41))</f>
        <v>#NAME?</v>
      </c>
      <c r="AA41" s="8" t="e">
        <f>COUNTIFS(#REF!,E41,#REF!,"&gt;0")</f>
        <v>#REF!</v>
      </c>
      <c r="AB41" s="15">
        <v>0</v>
      </c>
      <c r="AC41" s="8">
        <v>0</v>
      </c>
      <c r="AD41" s="8">
        <v>2</v>
      </c>
      <c r="AE41" s="8">
        <v>0</v>
      </c>
      <c r="AF41" s="8" t="e">
        <f t="shared" si="1"/>
        <v>#REF!</v>
      </c>
      <c r="AG41" s="8" t="s">
        <v>587</v>
      </c>
      <c r="AH41" s="8" t="s">
        <v>602</v>
      </c>
      <c r="AI41" s="8" t="s">
        <v>8</v>
      </c>
      <c r="AJ41" s="8" t="s">
        <v>4</v>
      </c>
      <c r="AK41" s="8"/>
      <c r="AL41" s="8"/>
      <c r="AM41" s="8" t="s">
        <v>240</v>
      </c>
      <c r="AN41" s="16" t="s">
        <v>945</v>
      </c>
      <c r="AO41" s="8"/>
      <c r="AP41" s="18" t="s">
        <v>383</v>
      </c>
      <c r="AQ41" s="18" t="s">
        <v>593</v>
      </c>
      <c r="AR41" s="17" t="s">
        <v>946</v>
      </c>
      <c r="AS41" s="18" t="s">
        <v>947</v>
      </c>
      <c r="AT41" s="18" t="s">
        <v>579</v>
      </c>
      <c r="AU41" s="18" t="e">
        <f t="shared" si="2"/>
        <v>#REF!</v>
      </c>
      <c r="AV41" s="18" t="s">
        <v>677</v>
      </c>
      <c r="AW41" s="18"/>
      <c r="AX41" s="18"/>
      <c r="AY41" s="18"/>
      <c r="AZ41" s="18"/>
      <c r="BA41" s="18" t="e">
        <f t="shared" si="3"/>
        <v>#REF!</v>
      </c>
      <c r="BB41" s="18"/>
      <c r="BC41" s="18" t="s">
        <v>609</v>
      </c>
      <c r="BD41" s="18"/>
      <c r="BE41" s="18"/>
      <c r="BF41" s="18" t="e">
        <f t="shared" si="4"/>
        <v>#REF!</v>
      </c>
      <c r="BG41" s="18"/>
      <c r="BH41" s="18"/>
      <c r="BI41" s="18"/>
      <c r="BJ41" s="18" t="e">
        <f t="shared" si="5"/>
        <v>#REF!</v>
      </c>
      <c r="BK41" s="18" t="e">
        <f t="shared" si="6"/>
        <v>#REF!</v>
      </c>
    </row>
    <row r="42" spans="1:63" ht="13">
      <c r="A42" s="11">
        <v>41</v>
      </c>
      <c r="B42" s="11" t="s">
        <v>22</v>
      </c>
      <c r="C42" s="11" t="s">
        <v>4</v>
      </c>
      <c r="D42" s="11" t="s">
        <v>191</v>
      </c>
      <c r="E42" s="12" t="str">
        <f t="shared" si="0"/>
        <v>JKWZ0015 - Ghisauli Lalitpur Bypass - Sahu Puncture Store</v>
      </c>
      <c r="F42" s="11" t="s">
        <v>948</v>
      </c>
      <c r="G42" s="11" t="s">
        <v>949</v>
      </c>
      <c r="H42" s="11" t="s">
        <v>447</v>
      </c>
      <c r="I42" s="11"/>
      <c r="J42" s="11" t="s">
        <v>485</v>
      </c>
      <c r="K42" s="11" t="s">
        <v>580</v>
      </c>
      <c r="L42" s="8"/>
      <c r="M42" s="8" t="s">
        <v>581</v>
      </c>
      <c r="N42" s="11" t="s">
        <v>667</v>
      </c>
      <c r="O42" s="11" t="s">
        <v>950</v>
      </c>
      <c r="P42" s="11" t="s">
        <v>951</v>
      </c>
      <c r="Q42" s="11"/>
      <c r="R42" s="12" t="s">
        <v>952</v>
      </c>
      <c r="S42" s="11">
        <v>284401</v>
      </c>
      <c r="T42" s="11" t="s">
        <v>21</v>
      </c>
      <c r="U42" s="11" t="s">
        <v>953</v>
      </c>
      <c r="V42" s="29" t="s">
        <v>954</v>
      </c>
      <c r="W42" s="11">
        <v>25.182089000000001</v>
      </c>
      <c r="X42" s="11">
        <v>78.462776000000005</v>
      </c>
      <c r="Y42" s="11" t="s">
        <v>4</v>
      </c>
      <c r="Z42" s="14" t="e">
        <f ca="1">IF(_xludf.MAXIFS(#REF!,#REF!,D42)=0,"Before 31st Aug'23",_xludf.MAXIFS(#REF!,#REF!,D42))</f>
        <v>#NAME?</v>
      </c>
      <c r="AA42" s="8" t="e">
        <f>COUNTIFS(#REF!,E42,#REF!,"&gt;0")</f>
        <v>#REF!</v>
      </c>
      <c r="AB42" s="15">
        <v>2</v>
      </c>
      <c r="AC42" s="8">
        <v>4</v>
      </c>
      <c r="AD42" s="8">
        <v>4</v>
      </c>
      <c r="AE42" s="8" t="e">
        <f>VLOOKUP(D42,#REF!,5,0)</f>
        <v>#REF!</v>
      </c>
      <c r="AF42" s="8" t="e">
        <f t="shared" si="1"/>
        <v>#REF!</v>
      </c>
      <c r="AG42" s="8" t="s">
        <v>587</v>
      </c>
      <c r="AH42" s="8" t="s">
        <v>588</v>
      </c>
      <c r="AI42" s="8" t="s">
        <v>485</v>
      </c>
      <c r="AJ42" s="8" t="s">
        <v>589</v>
      </c>
      <c r="AK42" s="8" t="s">
        <v>284</v>
      </c>
      <c r="AL42" s="8">
        <v>9</v>
      </c>
      <c r="AM42" s="8" t="s">
        <v>242</v>
      </c>
      <c r="AN42" s="16" t="s">
        <v>955</v>
      </c>
      <c r="AO42" s="17" t="s">
        <v>956</v>
      </c>
      <c r="AP42" s="18" t="s">
        <v>254</v>
      </c>
      <c r="AQ42" s="18" t="s">
        <v>957</v>
      </c>
      <c r="AR42" s="17" t="s">
        <v>958</v>
      </c>
      <c r="AS42" s="18" t="s">
        <v>959</v>
      </c>
      <c r="AT42" s="18" t="s">
        <v>579</v>
      </c>
      <c r="AU42" s="18" t="e">
        <f t="shared" si="2"/>
        <v>#REF!</v>
      </c>
      <c r="AV42" s="18" t="s">
        <v>609</v>
      </c>
      <c r="AW42" s="18"/>
      <c r="AX42" s="18"/>
      <c r="AY42" s="18"/>
      <c r="AZ42" s="18"/>
      <c r="BA42" s="18" t="e">
        <f t="shared" si="3"/>
        <v>#REF!</v>
      </c>
      <c r="BB42" s="18"/>
      <c r="BC42" s="18" t="s">
        <v>609</v>
      </c>
      <c r="BD42" s="18"/>
      <c r="BE42" s="18"/>
      <c r="BF42" s="18" t="e">
        <f t="shared" si="4"/>
        <v>#REF!</v>
      </c>
      <c r="BG42" s="18"/>
      <c r="BH42" s="18"/>
      <c r="BI42" s="18"/>
      <c r="BJ42" s="18" t="e">
        <f t="shared" si="5"/>
        <v>#REF!</v>
      </c>
      <c r="BK42" s="18" t="e">
        <f t="shared" si="6"/>
        <v>#REF!</v>
      </c>
    </row>
    <row r="43" spans="1:63" ht="13">
      <c r="A43" s="11">
        <v>42</v>
      </c>
      <c r="B43" s="11" t="s">
        <v>22</v>
      </c>
      <c r="C43" s="11" t="s">
        <v>4</v>
      </c>
      <c r="D43" s="11" t="s">
        <v>369</v>
      </c>
      <c r="E43" s="12" t="str">
        <f t="shared" si="0"/>
        <v>JKWZ0016 - Masaura Check Post - Sanu Tyre</v>
      </c>
      <c r="F43" s="11" t="s">
        <v>960</v>
      </c>
      <c r="G43" s="11" t="s">
        <v>961</v>
      </c>
      <c r="H43" s="11" t="s">
        <v>447</v>
      </c>
      <c r="I43" s="11"/>
      <c r="J43" s="11" t="s">
        <v>33</v>
      </c>
      <c r="K43" s="11" t="s">
        <v>580</v>
      </c>
      <c r="L43" s="8"/>
      <c r="M43" s="8" t="s">
        <v>581</v>
      </c>
      <c r="N43" s="11" t="s">
        <v>582</v>
      </c>
      <c r="O43" s="11" t="s">
        <v>489</v>
      </c>
      <c r="P43" s="11">
        <v>8957051497</v>
      </c>
      <c r="Q43" s="11"/>
      <c r="R43" s="12"/>
      <c r="S43" s="11"/>
      <c r="T43" s="11" t="s">
        <v>21</v>
      </c>
      <c r="U43" s="11" t="s">
        <v>962</v>
      </c>
      <c r="V43" s="29" t="s">
        <v>963</v>
      </c>
      <c r="W43" s="11">
        <v>24.658434</v>
      </c>
      <c r="X43" s="11">
        <v>78.452644000000006</v>
      </c>
      <c r="Y43" s="11" t="s">
        <v>4</v>
      </c>
      <c r="Z43" s="14" t="e">
        <f ca="1">IF(_xludf.MAXIFS(#REF!,#REF!,D43)=0,"Before 31st Aug'23",_xludf.MAXIFS(#REF!,#REF!,D43))</f>
        <v>#NAME?</v>
      </c>
      <c r="AA43" s="8" t="e">
        <f>COUNTIFS(#REF!,E43,#REF!,"&gt;0")</f>
        <v>#REF!</v>
      </c>
      <c r="AB43" s="15">
        <v>0</v>
      </c>
      <c r="AC43" s="8">
        <v>0</v>
      </c>
      <c r="AD43" s="8">
        <v>0</v>
      </c>
      <c r="AE43" s="8">
        <v>0</v>
      </c>
      <c r="AF43" s="8" t="e">
        <f t="shared" si="1"/>
        <v>#REF!</v>
      </c>
      <c r="AG43" s="8" t="s">
        <v>587</v>
      </c>
      <c r="AH43" s="8" t="s">
        <v>780</v>
      </c>
      <c r="AI43" s="8" t="s">
        <v>485</v>
      </c>
      <c r="AJ43" s="8" t="s">
        <v>589</v>
      </c>
      <c r="AK43" s="8" t="s">
        <v>637</v>
      </c>
      <c r="AL43" s="8">
        <v>9</v>
      </c>
      <c r="AM43" s="8"/>
      <c r="AN43" s="16"/>
      <c r="AO43" s="8"/>
      <c r="AP43" s="18"/>
      <c r="AQ43" s="18"/>
      <c r="AR43" s="8"/>
      <c r="AS43" s="18"/>
      <c r="AT43" s="18"/>
      <c r="AU43" s="18" t="e">
        <f t="shared" si="2"/>
        <v>#REF!</v>
      </c>
      <c r="AV43" s="18" t="s">
        <v>609</v>
      </c>
      <c r="AW43" s="18"/>
      <c r="AX43" s="18"/>
      <c r="AY43" s="18"/>
      <c r="AZ43" s="18"/>
      <c r="BA43" s="18" t="e">
        <f t="shared" si="3"/>
        <v>#REF!</v>
      </c>
      <c r="BB43" s="18"/>
      <c r="BC43" s="18" t="s">
        <v>609</v>
      </c>
      <c r="BD43" s="18"/>
      <c r="BE43" s="18"/>
      <c r="BF43" s="18" t="e">
        <f t="shared" si="4"/>
        <v>#REF!</v>
      </c>
      <c r="BG43" s="18"/>
      <c r="BH43" s="18"/>
      <c r="BI43" s="18"/>
      <c r="BJ43" s="18" t="e">
        <f t="shared" si="5"/>
        <v>#REF!</v>
      </c>
      <c r="BK43" s="18" t="e">
        <f t="shared" si="6"/>
        <v>#REF!</v>
      </c>
    </row>
    <row r="44" spans="1:63" ht="13">
      <c r="A44" s="11">
        <v>43</v>
      </c>
      <c r="B44" s="11" t="s">
        <v>22</v>
      </c>
      <c r="C44" s="11" t="s">
        <v>4</v>
      </c>
      <c r="D44" s="11" t="s">
        <v>380</v>
      </c>
      <c r="E44" s="12" t="str">
        <f t="shared" si="0"/>
        <v>JKWZ0017 - Bandari Sagar - Rudraksh Tyre</v>
      </c>
      <c r="F44" s="11" t="s">
        <v>964</v>
      </c>
      <c r="G44" s="11" t="s">
        <v>965</v>
      </c>
      <c r="H44" s="11" t="s">
        <v>447</v>
      </c>
      <c r="I44" s="11"/>
      <c r="J44" s="11" t="s">
        <v>33</v>
      </c>
      <c r="K44" s="11" t="s">
        <v>580</v>
      </c>
      <c r="L44" s="8"/>
      <c r="M44" s="8" t="s">
        <v>581</v>
      </c>
      <c r="N44" s="11" t="s">
        <v>582</v>
      </c>
      <c r="O44" s="11" t="s">
        <v>966</v>
      </c>
      <c r="P44" s="11" t="s">
        <v>967</v>
      </c>
      <c r="Q44" s="11"/>
      <c r="R44" s="12"/>
      <c r="S44" s="11"/>
      <c r="T44" s="20" t="s">
        <v>39</v>
      </c>
      <c r="U44" s="20" t="s">
        <v>203</v>
      </c>
      <c r="V44" s="13" t="s">
        <v>968</v>
      </c>
      <c r="W44" s="11">
        <v>24.016836000000001</v>
      </c>
      <c r="X44" s="11">
        <v>78.645065000000002</v>
      </c>
      <c r="Y44" s="11" t="s">
        <v>4</v>
      </c>
      <c r="Z44" s="14" t="e">
        <f ca="1">IF(_xludf.MAXIFS(#REF!,#REF!,D44)=0,"Before 31st Aug'23",_xludf.MAXIFS(#REF!,#REF!,D44))</f>
        <v>#NAME?</v>
      </c>
      <c r="AA44" s="8" t="e">
        <f>COUNTIFS(#REF!,E44,#REF!,"&gt;0")</f>
        <v>#REF!</v>
      </c>
      <c r="AB44" s="15">
        <v>1</v>
      </c>
      <c r="AC44" s="8">
        <v>0</v>
      </c>
      <c r="AD44" s="8">
        <v>6</v>
      </c>
      <c r="AE44" s="8" t="e">
        <f>VLOOKUP(D44,#REF!,5,0)</f>
        <v>#REF!</v>
      </c>
      <c r="AF44" s="8" t="e">
        <f t="shared" si="1"/>
        <v>#REF!</v>
      </c>
      <c r="AG44" s="8" t="s">
        <v>587</v>
      </c>
      <c r="AH44" s="8" t="s">
        <v>588</v>
      </c>
      <c r="AI44" s="8" t="s">
        <v>485</v>
      </c>
      <c r="AJ44" s="8" t="s">
        <v>709</v>
      </c>
      <c r="AK44" s="8" t="s">
        <v>276</v>
      </c>
      <c r="AL44" s="8">
        <v>6</v>
      </c>
      <c r="AM44" s="8" t="s">
        <v>240</v>
      </c>
      <c r="AN44" s="16"/>
      <c r="AO44" s="8"/>
      <c r="AP44" s="18" t="s">
        <v>969</v>
      </c>
      <c r="AQ44" s="18" t="s">
        <v>970</v>
      </c>
      <c r="AR44" s="17" t="s">
        <v>971</v>
      </c>
      <c r="AS44" s="18" t="s">
        <v>972</v>
      </c>
      <c r="AT44" s="18" t="s">
        <v>579</v>
      </c>
      <c r="AU44" s="18" t="e">
        <f t="shared" si="2"/>
        <v>#REF!</v>
      </c>
      <c r="AV44" s="18" t="s">
        <v>973</v>
      </c>
      <c r="AW44" s="18"/>
      <c r="AX44" s="18"/>
      <c r="AY44" s="18"/>
      <c r="AZ44" s="18"/>
      <c r="BA44" s="18" t="e">
        <f t="shared" si="3"/>
        <v>#REF!</v>
      </c>
      <c r="BB44" s="18"/>
      <c r="BC44" s="18" t="s">
        <v>609</v>
      </c>
      <c r="BD44" s="18"/>
      <c r="BE44" s="18"/>
      <c r="BF44" s="18" t="e">
        <f t="shared" si="4"/>
        <v>#REF!</v>
      </c>
      <c r="BG44" s="18"/>
      <c r="BH44" s="18"/>
      <c r="BI44" s="18"/>
      <c r="BJ44" s="18" t="e">
        <f t="shared" si="5"/>
        <v>#REF!</v>
      </c>
      <c r="BK44" s="18" t="e">
        <f t="shared" si="6"/>
        <v>#REF!</v>
      </c>
    </row>
    <row r="45" spans="1:63" ht="15.75" customHeight="1">
      <c r="A45" s="11">
        <v>44</v>
      </c>
      <c r="B45" s="11" t="s">
        <v>22</v>
      </c>
      <c r="C45" s="11" t="s">
        <v>4</v>
      </c>
      <c r="D45" s="11" t="s">
        <v>204</v>
      </c>
      <c r="E45" s="12" t="str">
        <f t="shared" si="0"/>
        <v>JKWZ0018 - Sagar - Kartik Tyre Service</v>
      </c>
      <c r="F45" s="11" t="s">
        <v>974</v>
      </c>
      <c r="G45" s="11" t="s">
        <v>203</v>
      </c>
      <c r="H45" s="11" t="s">
        <v>447</v>
      </c>
      <c r="I45" s="11"/>
      <c r="J45" s="11" t="s">
        <v>33</v>
      </c>
      <c r="K45" s="11" t="s">
        <v>580</v>
      </c>
      <c r="L45" s="8"/>
      <c r="M45" s="8" t="s">
        <v>581</v>
      </c>
      <c r="N45" s="11" t="s">
        <v>582</v>
      </c>
      <c r="O45" s="11" t="s">
        <v>975</v>
      </c>
      <c r="P45" s="11">
        <v>8269171042</v>
      </c>
      <c r="Q45" s="11">
        <v>7067079070</v>
      </c>
      <c r="R45" s="35" t="s">
        <v>976</v>
      </c>
      <c r="S45" s="11"/>
      <c r="T45" s="11" t="s">
        <v>39</v>
      </c>
      <c r="U45" s="11" t="s">
        <v>977</v>
      </c>
      <c r="V45" s="29" t="s">
        <v>978</v>
      </c>
      <c r="W45" s="11">
        <v>23.718266</v>
      </c>
      <c r="X45" s="11">
        <v>78.810230000000004</v>
      </c>
      <c r="Y45" s="11" t="s">
        <v>4</v>
      </c>
      <c r="Z45" s="14" t="e">
        <f ca="1">IF(_xludf.MAXIFS(#REF!,#REF!,D45)=0,"Before 31st Aug'23",_xludf.MAXIFS(#REF!,#REF!,D45))</f>
        <v>#NAME?</v>
      </c>
      <c r="AA45" s="8" t="e">
        <f>COUNTIFS(#REF!,E45,#REF!,"&gt;0")</f>
        <v>#REF!</v>
      </c>
      <c r="AB45" s="15">
        <v>3</v>
      </c>
      <c r="AC45" s="8">
        <v>1</v>
      </c>
      <c r="AD45" s="8">
        <v>0</v>
      </c>
      <c r="AE45" s="8" t="e">
        <f>VLOOKUP(D45,#REF!,5,0)</f>
        <v>#REF!</v>
      </c>
      <c r="AF45" s="8" t="e">
        <f t="shared" si="1"/>
        <v>#REF!</v>
      </c>
      <c r="AG45" s="8" t="s">
        <v>683</v>
      </c>
      <c r="AH45" s="8" t="s">
        <v>979</v>
      </c>
      <c r="AI45" s="8" t="s">
        <v>4</v>
      </c>
      <c r="AJ45" s="8" t="s">
        <v>4</v>
      </c>
      <c r="AK45" s="8" t="s">
        <v>276</v>
      </c>
      <c r="AL45" s="8">
        <v>8</v>
      </c>
      <c r="AM45" s="8" t="s">
        <v>240</v>
      </c>
      <c r="AN45" s="16"/>
      <c r="AO45" s="8"/>
      <c r="AP45" s="18" t="s">
        <v>980</v>
      </c>
      <c r="AQ45" s="18" t="s">
        <v>839</v>
      </c>
      <c r="AR45" s="17" t="s">
        <v>981</v>
      </c>
      <c r="AS45" s="18" t="s">
        <v>982</v>
      </c>
      <c r="AT45" s="18" t="s">
        <v>579</v>
      </c>
      <c r="AU45" s="18" t="e">
        <f t="shared" si="2"/>
        <v>#REF!</v>
      </c>
      <c r="AV45" s="18" t="s">
        <v>973</v>
      </c>
      <c r="AW45" s="18"/>
      <c r="AX45" s="18"/>
      <c r="AY45" s="18"/>
      <c r="AZ45" s="18"/>
      <c r="BA45" s="18" t="e">
        <f t="shared" si="3"/>
        <v>#REF!</v>
      </c>
      <c r="BB45" s="18"/>
      <c r="BC45" s="18" t="s">
        <v>609</v>
      </c>
      <c r="BD45" s="18"/>
      <c r="BE45" s="18"/>
      <c r="BF45" s="18" t="e">
        <f t="shared" si="4"/>
        <v>#REF!</v>
      </c>
      <c r="BG45" s="18"/>
      <c r="BH45" s="18"/>
      <c r="BI45" s="18"/>
      <c r="BJ45" s="18" t="e">
        <f t="shared" si="5"/>
        <v>#REF!</v>
      </c>
      <c r="BK45" s="18" t="e">
        <f t="shared" si="6"/>
        <v>#REF!</v>
      </c>
    </row>
    <row r="46" spans="1:63" ht="13">
      <c r="A46" s="11">
        <v>45</v>
      </c>
      <c r="B46" s="11" t="s">
        <v>983</v>
      </c>
      <c r="C46" s="11" t="s">
        <v>4</v>
      </c>
      <c r="D46" s="11" t="s">
        <v>426</v>
      </c>
      <c r="E46" s="12" t="str">
        <f t="shared" si="0"/>
        <v>JKWZ0019 - Linga Bypass (Narsinghpur) - Shiva Tyre Works</v>
      </c>
      <c r="F46" s="11" t="s">
        <v>984</v>
      </c>
      <c r="G46" s="11" t="s">
        <v>985</v>
      </c>
      <c r="H46" s="11" t="s">
        <v>447</v>
      </c>
      <c r="I46" s="11"/>
      <c r="J46" s="11" t="s">
        <v>485</v>
      </c>
      <c r="K46" s="11" t="s">
        <v>580</v>
      </c>
      <c r="L46" s="8"/>
      <c r="M46" s="8" t="s">
        <v>581</v>
      </c>
      <c r="N46" s="11" t="s">
        <v>582</v>
      </c>
      <c r="O46" s="11" t="s">
        <v>986</v>
      </c>
      <c r="P46" s="11" t="s">
        <v>987</v>
      </c>
      <c r="Q46" s="11"/>
      <c r="R46" s="12" t="s">
        <v>988</v>
      </c>
      <c r="S46" s="11">
        <v>487330</v>
      </c>
      <c r="T46" s="20" t="s">
        <v>39</v>
      </c>
      <c r="U46" s="20" t="s">
        <v>989</v>
      </c>
      <c r="V46" s="13" t="s">
        <v>990</v>
      </c>
      <c r="W46" s="11">
        <v>22.978826999999999</v>
      </c>
      <c r="X46" s="11">
        <v>79.018450000000001</v>
      </c>
      <c r="Y46" s="11" t="s">
        <v>4</v>
      </c>
      <c r="Z46" s="14" t="e">
        <f ca="1">IF(_xludf.MAXIFS(#REF!,#REF!,D46)=0,"Before 31st Aug'23",_xludf.MAXIFS(#REF!,#REF!,D46))</f>
        <v>#NAME?</v>
      </c>
      <c r="AA46" s="8" t="e">
        <f>COUNTIFS(#REF!,E46,#REF!,"&gt;0")</f>
        <v>#REF!</v>
      </c>
      <c r="AB46" s="15">
        <v>0</v>
      </c>
      <c r="AC46" s="8">
        <v>0</v>
      </c>
      <c r="AD46" s="8">
        <v>8</v>
      </c>
      <c r="AE46" s="8">
        <v>0</v>
      </c>
      <c r="AF46" s="8" t="e">
        <f t="shared" si="1"/>
        <v>#REF!</v>
      </c>
      <c r="AG46" s="8" t="s">
        <v>587</v>
      </c>
      <c r="AH46" s="8" t="s">
        <v>602</v>
      </c>
      <c r="AI46" s="8" t="s">
        <v>485</v>
      </c>
      <c r="AJ46" s="8" t="s">
        <v>589</v>
      </c>
      <c r="AK46" s="8" t="s">
        <v>603</v>
      </c>
      <c r="AL46" s="8">
        <v>10</v>
      </c>
      <c r="AM46" s="8" t="s">
        <v>242</v>
      </c>
      <c r="AN46" s="16"/>
      <c r="AO46" s="8"/>
      <c r="AP46" s="18" t="s">
        <v>986</v>
      </c>
      <c r="AQ46" s="18" t="s">
        <v>639</v>
      </c>
      <c r="AR46" s="17" t="s">
        <v>991</v>
      </c>
      <c r="AS46" s="18" t="s">
        <v>992</v>
      </c>
      <c r="AT46" s="18" t="s">
        <v>579</v>
      </c>
      <c r="AU46" s="18" t="e">
        <f t="shared" si="2"/>
        <v>#REF!</v>
      </c>
      <c r="AV46" s="18" t="s">
        <v>596</v>
      </c>
      <c r="AW46" s="18"/>
      <c r="AX46" s="18"/>
      <c r="AY46" s="18"/>
      <c r="AZ46" s="18"/>
      <c r="BA46" s="18" t="e">
        <f t="shared" si="3"/>
        <v>#REF!</v>
      </c>
      <c r="BB46" s="18"/>
      <c r="BC46" s="18" t="s">
        <v>609</v>
      </c>
      <c r="BD46" s="18"/>
      <c r="BE46" s="18"/>
      <c r="BF46" s="18" t="e">
        <f t="shared" si="4"/>
        <v>#REF!</v>
      </c>
      <c r="BG46" s="18"/>
      <c r="BH46" s="18"/>
      <c r="BI46" s="18"/>
      <c r="BJ46" s="18" t="e">
        <f t="shared" si="5"/>
        <v>#REF!</v>
      </c>
      <c r="BK46" s="18" t="e">
        <f t="shared" si="6"/>
        <v>#REF!</v>
      </c>
    </row>
    <row r="47" spans="1:63" ht="13">
      <c r="A47" s="11">
        <v>46</v>
      </c>
      <c r="B47" s="11" t="s">
        <v>22</v>
      </c>
      <c r="C47" s="11" t="s">
        <v>4</v>
      </c>
      <c r="D47" s="11" t="s">
        <v>993</v>
      </c>
      <c r="E47" s="12" t="str">
        <f t="shared" si="0"/>
        <v xml:space="preserve">JKWZ0020 - Partapur Hill - </v>
      </c>
      <c r="F47" s="11" t="s">
        <v>411</v>
      </c>
      <c r="G47" s="11" t="s">
        <v>994</v>
      </c>
      <c r="H47" s="11" t="s">
        <v>447</v>
      </c>
      <c r="I47" s="11"/>
      <c r="J47" s="11" t="s">
        <v>33</v>
      </c>
      <c r="K47" s="11" t="s">
        <v>633</v>
      </c>
      <c r="L47" s="8" t="s">
        <v>775</v>
      </c>
      <c r="M47" s="8" t="s">
        <v>581</v>
      </c>
      <c r="N47" s="11" t="s">
        <v>582</v>
      </c>
      <c r="O47" s="11" t="s">
        <v>995</v>
      </c>
      <c r="P47" s="11">
        <v>7489230600</v>
      </c>
      <c r="Q47" s="11"/>
      <c r="R47" s="12"/>
      <c r="S47" s="11"/>
      <c r="T47" s="11" t="s">
        <v>39</v>
      </c>
      <c r="U47" s="11" t="s">
        <v>996</v>
      </c>
      <c r="V47" s="29" t="s">
        <v>997</v>
      </c>
      <c r="W47" s="11">
        <v>22.757010999999999</v>
      </c>
      <c r="X47" s="11">
        <v>79.224170000000001</v>
      </c>
      <c r="Y47" s="11" t="s">
        <v>4</v>
      </c>
      <c r="Z47" s="14" t="e">
        <f ca="1">IF(_xludf.MAXIFS(#REF!,#REF!,D47)=0,"Before 31st Aug'23",_xludf.MAXIFS(#REF!,#REF!,D47))</f>
        <v>#NAME?</v>
      </c>
      <c r="AA47" s="8" t="e">
        <f>COUNTIFS(#REF!,E47,#REF!,"&gt;0")</f>
        <v>#REF!</v>
      </c>
      <c r="AB47" s="15">
        <v>0</v>
      </c>
      <c r="AC47" s="8">
        <v>0</v>
      </c>
      <c r="AD47" s="8">
        <v>0</v>
      </c>
      <c r="AE47" s="8">
        <v>0</v>
      </c>
      <c r="AF47" s="8" t="e">
        <f t="shared" si="1"/>
        <v>#REF!</v>
      </c>
      <c r="AG47" s="10" t="s">
        <v>775</v>
      </c>
      <c r="AH47" s="8" t="s">
        <v>780</v>
      </c>
      <c r="AI47" s="8" t="s">
        <v>4</v>
      </c>
      <c r="AJ47" s="8" t="s">
        <v>4</v>
      </c>
      <c r="AK47" s="8"/>
      <c r="AL47" s="8"/>
      <c r="AM47" s="8"/>
      <c r="AN47" s="16"/>
      <c r="AO47" s="8"/>
      <c r="AP47" s="18"/>
      <c r="AQ47" s="18"/>
      <c r="AR47" s="8"/>
      <c r="AS47" s="18"/>
      <c r="AT47" s="18"/>
      <c r="AU47" s="18" t="e">
        <f t="shared" si="2"/>
        <v>#REF!</v>
      </c>
      <c r="AV47" s="18" t="s">
        <v>609</v>
      </c>
      <c r="AW47" s="18"/>
      <c r="AX47" s="18"/>
      <c r="AY47" s="18"/>
      <c r="AZ47" s="18"/>
      <c r="BA47" s="18" t="e">
        <f t="shared" si="3"/>
        <v>#REF!</v>
      </c>
      <c r="BB47" s="18"/>
      <c r="BC47" s="18" t="s">
        <v>609</v>
      </c>
      <c r="BD47" s="18"/>
      <c r="BE47" s="18"/>
      <c r="BF47" s="18" t="e">
        <f t="shared" si="4"/>
        <v>#REF!</v>
      </c>
      <c r="BG47" s="18"/>
      <c r="BH47" s="18"/>
      <c r="BI47" s="18"/>
      <c r="BJ47" s="18" t="e">
        <f t="shared" si="5"/>
        <v>#REF!</v>
      </c>
      <c r="BK47" s="18" t="e">
        <f t="shared" si="6"/>
        <v>#REF!</v>
      </c>
    </row>
    <row r="48" spans="1:63" ht="13">
      <c r="A48" s="11">
        <v>47</v>
      </c>
      <c r="B48" s="11" t="s">
        <v>983</v>
      </c>
      <c r="C48" s="11" t="s">
        <v>4</v>
      </c>
      <c r="D48" s="11" t="s">
        <v>998</v>
      </c>
      <c r="E48" s="12" t="str">
        <f t="shared" si="0"/>
        <v>JKWZ0021 - Linga Bypass - Tegia Tyre Work Shop</v>
      </c>
      <c r="F48" s="11" t="s">
        <v>999</v>
      </c>
      <c r="G48" s="11" t="s">
        <v>1000</v>
      </c>
      <c r="H48" s="11" t="s">
        <v>447</v>
      </c>
      <c r="I48" s="11"/>
      <c r="J48" s="11" t="s">
        <v>485</v>
      </c>
      <c r="K48" s="11" t="s">
        <v>580</v>
      </c>
      <c r="L48" s="8"/>
      <c r="M48" s="8" t="s">
        <v>581</v>
      </c>
      <c r="N48" s="11" t="s">
        <v>582</v>
      </c>
      <c r="O48" s="11" t="s">
        <v>1001</v>
      </c>
      <c r="P48" s="11">
        <v>9131711087</v>
      </c>
      <c r="Q48" s="11"/>
      <c r="R48" s="12" t="s">
        <v>1002</v>
      </c>
      <c r="S48" s="27">
        <v>480001</v>
      </c>
      <c r="T48" s="11" t="s">
        <v>39</v>
      </c>
      <c r="U48" s="11" t="s">
        <v>1003</v>
      </c>
      <c r="V48" s="29" t="s">
        <v>1004</v>
      </c>
      <c r="W48" s="11">
        <v>21.952366000000001</v>
      </c>
      <c r="X48" s="11">
        <v>78.920879999999997</v>
      </c>
      <c r="Y48" s="11" t="s">
        <v>4</v>
      </c>
      <c r="Z48" s="14" t="e">
        <f ca="1">IF(_xludf.MAXIFS(#REF!,#REF!,D48)=0,"Before 31st Aug'23",_xludf.MAXIFS(#REF!,#REF!,D48))</f>
        <v>#NAME?</v>
      </c>
      <c r="AA48" s="8" t="e">
        <f>COUNTIFS(#REF!,E48,#REF!,"&gt;0")</f>
        <v>#REF!</v>
      </c>
      <c r="AB48" s="15">
        <v>0</v>
      </c>
      <c r="AC48" s="8">
        <v>0</v>
      </c>
      <c r="AD48" s="8">
        <v>0</v>
      </c>
      <c r="AE48" s="8">
        <v>0</v>
      </c>
      <c r="AF48" s="8" t="e">
        <f t="shared" si="1"/>
        <v>#REF!</v>
      </c>
      <c r="AG48" s="8" t="s">
        <v>587</v>
      </c>
      <c r="AH48" s="8" t="s">
        <v>1005</v>
      </c>
      <c r="AI48" s="8" t="s">
        <v>485</v>
      </c>
      <c r="AJ48" s="8" t="s">
        <v>589</v>
      </c>
      <c r="AK48" s="8" t="s">
        <v>276</v>
      </c>
      <c r="AL48" s="8">
        <v>7</v>
      </c>
      <c r="AM48" s="8" t="s">
        <v>242</v>
      </c>
      <c r="AN48" s="16"/>
      <c r="AO48" s="8"/>
      <c r="AP48" s="18"/>
      <c r="AQ48" s="18"/>
      <c r="AR48" s="8"/>
      <c r="AS48" s="18"/>
      <c r="AT48" s="18"/>
      <c r="AU48" s="18" t="e">
        <f t="shared" si="2"/>
        <v>#REF!</v>
      </c>
      <c r="AV48" s="18" t="s">
        <v>973</v>
      </c>
      <c r="AW48" s="18"/>
      <c r="AX48" s="18"/>
      <c r="AY48" s="18"/>
      <c r="AZ48" s="18"/>
      <c r="BA48" s="18" t="e">
        <f t="shared" si="3"/>
        <v>#REF!</v>
      </c>
      <c r="BB48" s="18"/>
      <c r="BC48" s="18" t="s">
        <v>609</v>
      </c>
      <c r="BD48" s="18"/>
      <c r="BE48" s="18"/>
      <c r="BF48" s="18" t="e">
        <f t="shared" si="4"/>
        <v>#REF!</v>
      </c>
      <c r="BG48" s="18"/>
      <c r="BH48" s="18"/>
      <c r="BI48" s="18"/>
      <c r="BJ48" s="18" t="e">
        <f t="shared" si="5"/>
        <v>#REF!</v>
      </c>
      <c r="BK48" s="18" t="e">
        <f t="shared" si="6"/>
        <v>#REF!</v>
      </c>
    </row>
    <row r="49" spans="1:63" ht="13">
      <c r="A49" s="11">
        <v>48</v>
      </c>
      <c r="B49" s="11" t="s">
        <v>22</v>
      </c>
      <c r="C49" s="11" t="s">
        <v>4</v>
      </c>
      <c r="D49" s="11" t="s">
        <v>1006</v>
      </c>
      <c r="E49" s="12" t="str">
        <f t="shared" si="0"/>
        <v>JKWZ0022 - Satnoor Border - M.P. M.H. Border</v>
      </c>
      <c r="F49" s="11" t="s">
        <v>1007</v>
      </c>
      <c r="G49" s="11" t="s">
        <v>1008</v>
      </c>
      <c r="H49" s="11" t="s">
        <v>447</v>
      </c>
      <c r="I49" s="11"/>
      <c r="J49" s="11" t="s">
        <v>8</v>
      </c>
      <c r="K49" s="11" t="s">
        <v>633</v>
      </c>
      <c r="L49" s="8" t="s">
        <v>775</v>
      </c>
      <c r="M49" s="8" t="s">
        <v>581</v>
      </c>
      <c r="N49" s="11" t="s">
        <v>582</v>
      </c>
      <c r="O49" s="11" t="s">
        <v>1009</v>
      </c>
      <c r="P49" s="11">
        <v>9755401768</v>
      </c>
      <c r="Q49" s="11"/>
      <c r="R49" s="12"/>
      <c r="S49" s="11"/>
      <c r="T49" s="11" t="s">
        <v>39</v>
      </c>
      <c r="U49" s="11" t="s">
        <v>1010</v>
      </c>
      <c r="V49" s="29" t="s">
        <v>1011</v>
      </c>
      <c r="W49" s="11">
        <v>21.506796000000001</v>
      </c>
      <c r="X49" s="11">
        <v>78.849959999999996</v>
      </c>
      <c r="Y49" s="11" t="s">
        <v>4</v>
      </c>
      <c r="Z49" s="14" t="e">
        <f ca="1">IF(_xludf.MAXIFS(#REF!,#REF!,D49)=0,"Before 31st Aug'23",_xludf.MAXIFS(#REF!,#REF!,D49))</f>
        <v>#NAME?</v>
      </c>
      <c r="AA49" s="8" t="e">
        <f>COUNTIFS(#REF!,E49,#REF!,"&gt;0")</f>
        <v>#REF!</v>
      </c>
      <c r="AB49" s="15">
        <v>0</v>
      </c>
      <c r="AC49" s="8">
        <v>0</v>
      </c>
      <c r="AD49" s="8">
        <v>0</v>
      </c>
      <c r="AE49" s="8">
        <v>0</v>
      </c>
      <c r="AF49" s="8" t="e">
        <f t="shared" si="1"/>
        <v>#REF!</v>
      </c>
      <c r="AG49" s="10" t="s">
        <v>775</v>
      </c>
      <c r="AH49" s="8" t="s">
        <v>780</v>
      </c>
      <c r="AI49" s="8" t="s">
        <v>4</v>
      </c>
      <c r="AJ49" s="8" t="s">
        <v>4</v>
      </c>
      <c r="AK49" s="8"/>
      <c r="AL49" s="8"/>
      <c r="AM49" s="8"/>
      <c r="AN49" s="16"/>
      <c r="AO49" s="8"/>
      <c r="AP49" s="18"/>
      <c r="AQ49" s="18"/>
      <c r="AR49" s="8"/>
      <c r="AS49" s="18"/>
      <c r="AT49" s="18"/>
      <c r="AU49" s="18" t="e">
        <f t="shared" si="2"/>
        <v>#REF!</v>
      </c>
      <c r="AV49" s="18" t="s">
        <v>609</v>
      </c>
      <c r="AW49" s="18"/>
      <c r="AX49" s="18"/>
      <c r="AY49" s="18"/>
      <c r="AZ49" s="18"/>
      <c r="BA49" s="18" t="e">
        <f t="shared" si="3"/>
        <v>#REF!</v>
      </c>
      <c r="BB49" s="18"/>
      <c r="BC49" s="18" t="s">
        <v>609</v>
      </c>
      <c r="BD49" s="18"/>
      <c r="BE49" s="18"/>
      <c r="BF49" s="18" t="e">
        <f t="shared" si="4"/>
        <v>#REF!</v>
      </c>
      <c r="BG49" s="18"/>
      <c r="BH49" s="18"/>
      <c r="BI49" s="18"/>
      <c r="BJ49" s="18" t="e">
        <f t="shared" si="5"/>
        <v>#REF!</v>
      </c>
      <c r="BK49" s="18" t="e">
        <f t="shared" si="6"/>
        <v>#REF!</v>
      </c>
    </row>
    <row r="50" spans="1:63" ht="13">
      <c r="A50" s="11">
        <v>49</v>
      </c>
      <c r="B50" s="11" t="s">
        <v>22</v>
      </c>
      <c r="C50" s="11" t="s">
        <v>4</v>
      </c>
      <c r="D50" s="11" t="s">
        <v>77</v>
      </c>
      <c r="E50" s="12" t="str">
        <f t="shared" si="0"/>
        <v>JKWZ0023 - Madheli (Chandarpur) - Baba Bahrunath Tyre Works</v>
      </c>
      <c r="F50" s="11" t="s">
        <v>1012</v>
      </c>
      <c r="G50" s="11" t="s">
        <v>1013</v>
      </c>
      <c r="H50" s="11" t="s">
        <v>447</v>
      </c>
      <c r="I50" s="11"/>
      <c r="J50" s="11" t="s">
        <v>33</v>
      </c>
      <c r="K50" s="11" t="s">
        <v>580</v>
      </c>
      <c r="L50" s="8"/>
      <c r="M50" s="8" t="s">
        <v>581</v>
      </c>
      <c r="N50" s="11" t="s">
        <v>1014</v>
      </c>
      <c r="O50" s="11" t="s">
        <v>1015</v>
      </c>
      <c r="P50" s="11" t="s">
        <v>1016</v>
      </c>
      <c r="Q50" s="11"/>
      <c r="R50" s="12" t="s">
        <v>1017</v>
      </c>
      <c r="S50" s="11">
        <v>442301</v>
      </c>
      <c r="T50" s="11" t="s">
        <v>6</v>
      </c>
      <c r="U50" s="11" t="s">
        <v>363</v>
      </c>
      <c r="V50" s="31" t="s">
        <v>1018</v>
      </c>
      <c r="W50" s="11">
        <v>20.632698000000001</v>
      </c>
      <c r="X50" s="11">
        <v>78.925963999999993</v>
      </c>
      <c r="Y50" s="11" t="s">
        <v>4</v>
      </c>
      <c r="Z50" s="14" t="e">
        <f ca="1">IF(_xludf.MAXIFS(#REF!,#REF!,D50)=0,"Before 31st Aug'23",_xludf.MAXIFS(#REF!,#REF!,D50))</f>
        <v>#NAME?</v>
      </c>
      <c r="AA50" s="8" t="e">
        <f>COUNTIFS(#REF!,E50,#REF!,"&gt;0")</f>
        <v>#REF!</v>
      </c>
      <c r="AB50" s="15">
        <v>3</v>
      </c>
      <c r="AC50" s="8">
        <v>3</v>
      </c>
      <c r="AD50" s="8">
        <v>9</v>
      </c>
      <c r="AE50" s="8" t="e">
        <f>VLOOKUP(D50,#REF!,5,0)</f>
        <v>#REF!</v>
      </c>
      <c r="AF50" s="8" t="e">
        <f t="shared" si="1"/>
        <v>#REF!</v>
      </c>
      <c r="AG50" s="8" t="s">
        <v>587</v>
      </c>
      <c r="AH50" s="8" t="s">
        <v>588</v>
      </c>
      <c r="AI50" s="8" t="s">
        <v>485</v>
      </c>
      <c r="AJ50" s="8" t="s">
        <v>709</v>
      </c>
      <c r="AK50" s="8" t="s">
        <v>284</v>
      </c>
      <c r="AL50" s="8">
        <v>6</v>
      </c>
      <c r="AM50" s="8" t="s">
        <v>242</v>
      </c>
      <c r="AN50" s="16"/>
      <c r="AO50" s="8"/>
      <c r="AP50" s="18" t="s">
        <v>1019</v>
      </c>
      <c r="AQ50" s="18" t="s">
        <v>593</v>
      </c>
      <c r="AR50" s="17" t="s">
        <v>1020</v>
      </c>
      <c r="AS50" s="18" t="s">
        <v>1021</v>
      </c>
      <c r="AT50" s="18" t="s">
        <v>579</v>
      </c>
      <c r="AU50" s="18" t="e">
        <f t="shared" si="2"/>
        <v>#REF!</v>
      </c>
      <c r="AV50" s="18" t="s">
        <v>609</v>
      </c>
      <c r="AW50" s="18"/>
      <c r="AX50" s="18"/>
      <c r="AY50" s="18"/>
      <c r="AZ50" s="18"/>
      <c r="BA50" s="18" t="e">
        <f t="shared" si="3"/>
        <v>#REF!</v>
      </c>
      <c r="BB50" s="18"/>
      <c r="BC50" s="18" t="s">
        <v>609</v>
      </c>
      <c r="BD50" s="18"/>
      <c r="BE50" s="18"/>
      <c r="BF50" s="18" t="e">
        <f t="shared" si="4"/>
        <v>#REF!</v>
      </c>
      <c r="BG50" s="18"/>
      <c r="BH50" s="18"/>
      <c r="BI50" s="18"/>
      <c r="BJ50" s="18" t="e">
        <f t="shared" si="5"/>
        <v>#REF!</v>
      </c>
      <c r="BK50" s="18" t="e">
        <f t="shared" si="6"/>
        <v>#REF!</v>
      </c>
    </row>
    <row r="51" spans="1:63" ht="13">
      <c r="A51" s="11">
        <v>50</v>
      </c>
      <c r="B51" s="11" t="s">
        <v>22</v>
      </c>
      <c r="C51" s="11" t="s">
        <v>4</v>
      </c>
      <c r="D51" s="11" t="s">
        <v>1022</v>
      </c>
      <c r="E51" s="12" t="str">
        <f t="shared" si="0"/>
        <v>JKWZ0024 - Deodhari, Dahegaon Yavatmal - Tegiya Bihar Tyre</v>
      </c>
      <c r="F51" s="11" t="s">
        <v>1023</v>
      </c>
      <c r="G51" s="11" t="s">
        <v>1024</v>
      </c>
      <c r="H51" s="11" t="s">
        <v>447</v>
      </c>
      <c r="I51" s="11"/>
      <c r="J51" s="11" t="s">
        <v>33</v>
      </c>
      <c r="K51" s="11" t="s">
        <v>849</v>
      </c>
      <c r="L51" s="8" t="s">
        <v>1025</v>
      </c>
      <c r="M51" s="8" t="s">
        <v>581</v>
      </c>
      <c r="N51" s="11" t="s">
        <v>1014</v>
      </c>
      <c r="O51" s="11" t="s">
        <v>1026</v>
      </c>
      <c r="P51" s="11">
        <v>9511848502</v>
      </c>
      <c r="Q51" s="11"/>
      <c r="R51" s="12"/>
      <c r="S51" s="11"/>
      <c r="T51" s="11" t="s">
        <v>6</v>
      </c>
      <c r="U51" s="11" t="s">
        <v>1027</v>
      </c>
      <c r="V51" s="29" t="s">
        <v>1028</v>
      </c>
      <c r="W51" s="11">
        <v>20.271644999999999</v>
      </c>
      <c r="X51" s="11">
        <v>78.715389999999999</v>
      </c>
      <c r="Y51" s="11" t="s">
        <v>4</v>
      </c>
      <c r="Z51" s="14" t="e">
        <f ca="1">IF(_xludf.MAXIFS(#REF!,#REF!,D51)=0,"Before 31st Aug'23",_xludf.MAXIFS(#REF!,#REF!,D51))</f>
        <v>#NAME?</v>
      </c>
      <c r="AA51" s="8" t="e">
        <f>COUNTIFS(#REF!,E51,#REF!,"&gt;0")</f>
        <v>#REF!</v>
      </c>
      <c r="AB51" s="15">
        <v>0</v>
      </c>
      <c r="AC51" s="8">
        <v>0</v>
      </c>
      <c r="AD51" s="8">
        <v>0</v>
      </c>
      <c r="AE51" s="8">
        <v>0</v>
      </c>
      <c r="AF51" s="8" t="e">
        <f t="shared" si="1"/>
        <v>#REF!</v>
      </c>
      <c r="AG51" s="8" t="s">
        <v>681</v>
      </c>
      <c r="AH51" s="8" t="s">
        <v>1025</v>
      </c>
      <c r="AI51" s="8" t="s">
        <v>4</v>
      </c>
      <c r="AJ51" s="8" t="s">
        <v>4</v>
      </c>
      <c r="AK51" s="8"/>
      <c r="AL51" s="8"/>
      <c r="AM51" s="8" t="s">
        <v>242</v>
      </c>
      <c r="AN51" s="16"/>
      <c r="AO51" s="8"/>
      <c r="AP51" s="18" t="s">
        <v>1029</v>
      </c>
      <c r="AQ51" s="18" t="s">
        <v>606</v>
      </c>
      <c r="AR51" s="17" t="s">
        <v>1030</v>
      </c>
      <c r="AS51" s="18" t="s">
        <v>1031</v>
      </c>
      <c r="AT51" s="18" t="s">
        <v>579</v>
      </c>
      <c r="AU51" s="18" t="e">
        <f t="shared" si="2"/>
        <v>#REF!</v>
      </c>
      <c r="AV51" s="18" t="s">
        <v>609</v>
      </c>
      <c r="AW51" s="18"/>
      <c r="AX51" s="18"/>
      <c r="AY51" s="18"/>
      <c r="AZ51" s="18"/>
      <c r="BA51" s="18" t="e">
        <f t="shared" si="3"/>
        <v>#REF!</v>
      </c>
      <c r="BB51" s="18"/>
      <c r="BC51" s="18" t="s">
        <v>609</v>
      </c>
      <c r="BD51" s="18"/>
      <c r="BE51" s="18"/>
      <c r="BF51" s="18" t="e">
        <f t="shared" si="4"/>
        <v>#REF!</v>
      </c>
      <c r="BG51" s="18"/>
      <c r="BH51" s="18"/>
      <c r="BI51" s="18"/>
      <c r="BJ51" s="18" t="e">
        <f t="shared" si="5"/>
        <v>#REF!</v>
      </c>
      <c r="BK51" s="18" t="e">
        <f t="shared" si="6"/>
        <v>#REF!</v>
      </c>
    </row>
    <row r="52" spans="1:63" ht="13">
      <c r="A52" s="11">
        <v>51</v>
      </c>
      <c r="B52" s="11" t="s">
        <v>924</v>
      </c>
      <c r="C52" s="11" t="s">
        <v>4</v>
      </c>
      <c r="D52" s="11" t="s">
        <v>29</v>
      </c>
      <c r="E52" s="12" t="str">
        <f t="shared" si="0"/>
        <v>JKWZ0025 - Bori Yavatmal Adilabad - Ansar Tyre Works</v>
      </c>
      <c r="F52" s="11" t="s">
        <v>143</v>
      </c>
      <c r="G52" s="11" t="s">
        <v>1032</v>
      </c>
      <c r="H52" s="11" t="s">
        <v>447</v>
      </c>
      <c r="I52" s="11"/>
      <c r="J52" s="11" t="s">
        <v>485</v>
      </c>
      <c r="K52" s="11" t="s">
        <v>580</v>
      </c>
      <c r="L52" s="8"/>
      <c r="M52" s="8" t="s">
        <v>581</v>
      </c>
      <c r="N52" s="11" t="s">
        <v>1014</v>
      </c>
      <c r="O52" s="11" t="s">
        <v>1033</v>
      </c>
      <c r="P52" s="11" t="s">
        <v>1034</v>
      </c>
      <c r="Q52" s="11"/>
      <c r="R52" s="12"/>
      <c r="S52" s="11"/>
      <c r="T52" s="11" t="s">
        <v>69</v>
      </c>
      <c r="U52" s="11" t="s">
        <v>142</v>
      </c>
      <c r="V52" s="29" t="s">
        <v>1035</v>
      </c>
      <c r="W52" s="11">
        <v>19.875071999999999</v>
      </c>
      <c r="X52" s="11">
        <v>78.568209999999993</v>
      </c>
      <c r="Y52" s="11" t="s">
        <v>4</v>
      </c>
      <c r="Z52" s="14" t="e">
        <f ca="1">IF(_xludf.MAXIFS(#REF!,#REF!,D52)=0,"Before 31st Aug'23",_xludf.MAXIFS(#REF!,#REF!,D52))</f>
        <v>#NAME?</v>
      </c>
      <c r="AA52" s="8" t="e">
        <f>COUNTIFS(#REF!,E52,#REF!,"&gt;0")</f>
        <v>#REF!</v>
      </c>
      <c r="AB52" s="15">
        <v>2</v>
      </c>
      <c r="AC52" s="8">
        <v>6</v>
      </c>
      <c r="AD52" s="8">
        <v>18</v>
      </c>
      <c r="AE52" s="8" t="e">
        <f>VLOOKUP(D52,#REF!,5,0)</f>
        <v>#REF!</v>
      </c>
      <c r="AF52" s="8" t="e">
        <f t="shared" si="1"/>
        <v>#REF!</v>
      </c>
      <c r="AG52" s="8" t="s">
        <v>587</v>
      </c>
      <c r="AH52" s="8" t="s">
        <v>588</v>
      </c>
      <c r="AI52" s="8" t="s">
        <v>485</v>
      </c>
      <c r="AJ52" s="8" t="s">
        <v>589</v>
      </c>
      <c r="AK52" s="8" t="s">
        <v>637</v>
      </c>
      <c r="AL52" s="8">
        <v>10</v>
      </c>
      <c r="AM52" s="8" t="s">
        <v>242</v>
      </c>
      <c r="AN52" s="16"/>
      <c r="AO52" s="8"/>
      <c r="AP52" s="18" t="s">
        <v>1036</v>
      </c>
      <c r="AQ52" s="18" t="s">
        <v>593</v>
      </c>
      <c r="AR52" s="17" t="s">
        <v>1037</v>
      </c>
      <c r="AS52" s="18" t="s">
        <v>1038</v>
      </c>
      <c r="AT52" s="18" t="s">
        <v>579</v>
      </c>
      <c r="AU52" s="18" t="e">
        <f t="shared" si="2"/>
        <v>#REF!</v>
      </c>
      <c r="AV52" s="18" t="s">
        <v>596</v>
      </c>
      <c r="AW52" s="18"/>
      <c r="AX52" s="18"/>
      <c r="AY52" s="18" t="s">
        <v>4</v>
      </c>
      <c r="AZ52" s="18"/>
      <c r="BA52" s="18" t="e">
        <f t="shared" si="3"/>
        <v>#REF!</v>
      </c>
      <c r="BB52" s="18"/>
      <c r="BC52" s="18" t="s">
        <v>609</v>
      </c>
      <c r="BD52" s="18"/>
      <c r="BE52" s="18"/>
      <c r="BF52" s="18" t="e">
        <f t="shared" si="4"/>
        <v>#REF!</v>
      </c>
      <c r="BG52" s="18"/>
      <c r="BH52" s="18"/>
      <c r="BI52" s="18"/>
      <c r="BJ52" s="18" t="e">
        <f t="shared" si="5"/>
        <v>#REF!</v>
      </c>
      <c r="BK52" s="18" t="e">
        <f t="shared" si="6"/>
        <v>#REF!</v>
      </c>
    </row>
    <row r="53" spans="1:63" ht="13">
      <c r="A53" s="11">
        <v>52</v>
      </c>
      <c r="B53" s="11" t="s">
        <v>1039</v>
      </c>
      <c r="C53" s="11" t="s">
        <v>4</v>
      </c>
      <c r="D53" s="11" t="s">
        <v>307</v>
      </c>
      <c r="E53" s="12" t="str">
        <f t="shared" si="0"/>
        <v>JKSZ0001 - Nirmal Bypass - Bihar Tyre Works</v>
      </c>
      <c r="F53" s="11" t="s">
        <v>1040</v>
      </c>
      <c r="G53" s="11" t="s">
        <v>1041</v>
      </c>
      <c r="H53" s="11" t="s">
        <v>447</v>
      </c>
      <c r="I53" s="11"/>
      <c r="J53" s="11" t="s">
        <v>485</v>
      </c>
      <c r="K53" s="11" t="s">
        <v>580</v>
      </c>
      <c r="L53" s="8"/>
      <c r="M53" s="8" t="s">
        <v>1042</v>
      </c>
      <c r="N53" s="11" t="s">
        <v>1014</v>
      </c>
      <c r="O53" s="11" t="s">
        <v>1043</v>
      </c>
      <c r="P53" s="11">
        <v>8555045313</v>
      </c>
      <c r="Q53" s="11"/>
      <c r="R53" s="12" t="s">
        <v>1044</v>
      </c>
      <c r="S53" s="11">
        <v>504323</v>
      </c>
      <c r="T53" s="11" t="s">
        <v>69</v>
      </c>
      <c r="U53" s="11" t="s">
        <v>1045</v>
      </c>
      <c r="V53" s="29" t="s">
        <v>1046</v>
      </c>
      <c r="W53" s="11">
        <v>19.229946000000002</v>
      </c>
      <c r="X53" s="11">
        <v>78.409180000000006</v>
      </c>
      <c r="Y53" s="11" t="s">
        <v>4</v>
      </c>
      <c r="Z53" s="14" t="e">
        <f ca="1">IF(_xludf.MAXIFS(#REF!,#REF!,D53)=0,"Before 31st Aug'23",_xludf.MAXIFS(#REF!,#REF!,D53))</f>
        <v>#NAME?</v>
      </c>
      <c r="AA53" s="8" t="e">
        <f>COUNTIFS(#REF!,E53,#REF!,"&gt;0")</f>
        <v>#REF!</v>
      </c>
      <c r="AB53" s="15">
        <v>1</v>
      </c>
      <c r="AC53" s="8">
        <v>0</v>
      </c>
      <c r="AD53" s="4">
        <v>1</v>
      </c>
      <c r="AE53" s="8">
        <v>0</v>
      </c>
      <c r="AF53" s="8" t="e">
        <f t="shared" si="1"/>
        <v>#REF!</v>
      </c>
      <c r="AG53" s="8" t="s">
        <v>587</v>
      </c>
      <c r="AH53" s="8" t="s">
        <v>602</v>
      </c>
      <c r="AI53" s="8" t="s">
        <v>485</v>
      </c>
      <c r="AJ53" s="8" t="s">
        <v>709</v>
      </c>
      <c r="AK53" s="8" t="s">
        <v>603</v>
      </c>
      <c r="AL53" s="8">
        <v>7</v>
      </c>
      <c r="AM53" s="8" t="s">
        <v>242</v>
      </c>
      <c r="AN53" s="16" t="s">
        <v>1047</v>
      </c>
      <c r="AO53" s="17" t="s">
        <v>1048</v>
      </c>
      <c r="AP53" s="18" t="s">
        <v>1049</v>
      </c>
      <c r="AQ53" s="18" t="s">
        <v>593</v>
      </c>
      <c r="AR53" s="17" t="s">
        <v>1050</v>
      </c>
      <c r="AS53" s="18" t="s">
        <v>1051</v>
      </c>
      <c r="AT53" s="18" t="s">
        <v>579</v>
      </c>
      <c r="AU53" s="18" t="e">
        <f t="shared" si="2"/>
        <v>#REF!</v>
      </c>
      <c r="AV53" s="18" t="s">
        <v>609</v>
      </c>
      <c r="AW53" s="18"/>
      <c r="AX53" s="18"/>
      <c r="AY53" s="18"/>
      <c r="AZ53" s="18"/>
      <c r="BA53" s="18" t="e">
        <f t="shared" si="3"/>
        <v>#REF!</v>
      </c>
      <c r="BB53" s="18"/>
      <c r="BC53" s="18" t="s">
        <v>609</v>
      </c>
      <c r="BD53" s="18"/>
      <c r="BE53" s="18"/>
      <c r="BF53" s="18" t="e">
        <f t="shared" si="4"/>
        <v>#REF!</v>
      </c>
      <c r="BG53" s="18"/>
      <c r="BH53" s="18"/>
      <c r="BI53" s="18"/>
      <c r="BJ53" s="18" t="e">
        <f t="shared" si="5"/>
        <v>#REF!</v>
      </c>
      <c r="BK53" s="18" t="e">
        <f t="shared" si="6"/>
        <v>#REF!</v>
      </c>
    </row>
    <row r="54" spans="1:63" ht="13">
      <c r="A54" s="11">
        <v>53</v>
      </c>
      <c r="B54" s="11" t="s">
        <v>22</v>
      </c>
      <c r="C54" s="11" t="s">
        <v>4</v>
      </c>
      <c r="D54" s="11" t="s">
        <v>70</v>
      </c>
      <c r="E54" s="12" t="str">
        <f t="shared" si="0"/>
        <v>JKWZ0026 - Armur Mandal - Champion Tyre Works</v>
      </c>
      <c r="F54" s="11" t="s">
        <v>1052</v>
      </c>
      <c r="G54" s="11" t="s">
        <v>1053</v>
      </c>
      <c r="H54" s="11" t="s">
        <v>447</v>
      </c>
      <c r="I54" s="11"/>
      <c r="J54" s="11" t="s">
        <v>33</v>
      </c>
      <c r="K54" s="11" t="s">
        <v>580</v>
      </c>
      <c r="L54" s="8"/>
      <c r="M54" s="8" t="s">
        <v>581</v>
      </c>
      <c r="N54" s="11" t="s">
        <v>582</v>
      </c>
      <c r="O54" s="11" t="s">
        <v>1054</v>
      </c>
      <c r="P54" s="11">
        <v>9959203514</v>
      </c>
      <c r="Q54" s="11"/>
      <c r="R54" s="12" t="s">
        <v>1055</v>
      </c>
      <c r="S54" s="11">
        <v>503224</v>
      </c>
      <c r="T54" s="20" t="s">
        <v>69</v>
      </c>
      <c r="U54" s="20" t="s">
        <v>448</v>
      </c>
      <c r="V54" s="29" t="s">
        <v>1056</v>
      </c>
      <c r="W54" s="11">
        <v>18.813994999999998</v>
      </c>
      <c r="X54" s="11">
        <v>78.31756</v>
      </c>
      <c r="Y54" s="11" t="s">
        <v>4</v>
      </c>
      <c r="Z54" s="14" t="e">
        <f ca="1">IF(_xludf.MAXIFS(#REF!,#REF!,D54)=0,"Before 31st Aug'23",_xludf.MAXIFS(#REF!,#REF!,D54))</f>
        <v>#NAME?</v>
      </c>
      <c r="AA54" s="8" t="e">
        <f>COUNTIFS(#REF!,E54,#REF!,"&gt;0")</f>
        <v>#REF!</v>
      </c>
      <c r="AB54" s="15">
        <v>7</v>
      </c>
      <c r="AC54" s="8">
        <v>6</v>
      </c>
      <c r="AD54" s="8">
        <v>12</v>
      </c>
      <c r="AE54" s="8" t="e">
        <f>VLOOKUP(D54,#REF!,5,0)</f>
        <v>#REF!</v>
      </c>
      <c r="AF54" s="8" t="e">
        <f t="shared" si="1"/>
        <v>#REF!</v>
      </c>
      <c r="AG54" s="8" t="s">
        <v>587</v>
      </c>
      <c r="AH54" s="8" t="s">
        <v>1057</v>
      </c>
      <c r="AI54" s="8" t="s">
        <v>485</v>
      </c>
      <c r="AJ54" s="8" t="s">
        <v>709</v>
      </c>
      <c r="AK54" s="8" t="s">
        <v>276</v>
      </c>
      <c r="AL54" s="8">
        <v>7</v>
      </c>
      <c r="AM54" s="8" t="s">
        <v>242</v>
      </c>
      <c r="AN54" s="16"/>
      <c r="AO54" s="8"/>
      <c r="AP54" s="18" t="s">
        <v>1054</v>
      </c>
      <c r="AQ54" s="18" t="s">
        <v>593</v>
      </c>
      <c r="AR54" s="17" t="s">
        <v>1058</v>
      </c>
      <c r="AS54" s="18" t="s">
        <v>1059</v>
      </c>
      <c r="AT54" s="18" t="s">
        <v>579</v>
      </c>
      <c r="AU54" s="18" t="e">
        <f t="shared" si="2"/>
        <v>#REF!</v>
      </c>
      <c r="AV54" s="18" t="s">
        <v>609</v>
      </c>
      <c r="AW54" s="18"/>
      <c r="AX54" s="18"/>
      <c r="AY54" s="18"/>
      <c r="AZ54" s="18"/>
      <c r="BA54" s="18" t="e">
        <f t="shared" si="3"/>
        <v>#REF!</v>
      </c>
      <c r="BB54" s="26" t="s">
        <v>702</v>
      </c>
      <c r="BC54" s="18" t="s">
        <v>609</v>
      </c>
      <c r="BD54" s="18"/>
      <c r="BE54" s="18"/>
      <c r="BF54" s="18" t="e">
        <f t="shared" si="4"/>
        <v>#REF!</v>
      </c>
      <c r="BG54" s="18"/>
      <c r="BH54" s="18"/>
      <c r="BI54" s="18"/>
      <c r="BJ54" s="18" t="e">
        <f t="shared" si="5"/>
        <v>#REF!</v>
      </c>
      <c r="BK54" s="18" t="e">
        <f t="shared" si="6"/>
        <v>#REF!</v>
      </c>
    </row>
    <row r="55" spans="1:63" ht="13">
      <c r="A55" s="11">
        <v>54</v>
      </c>
      <c r="B55" s="11" t="s">
        <v>22</v>
      </c>
      <c r="C55" s="11" t="s">
        <v>4</v>
      </c>
      <c r="D55" s="11" t="s">
        <v>1060</v>
      </c>
      <c r="E55" s="12" t="str">
        <f t="shared" si="0"/>
        <v>JKSZ0002 - Tekriyal Bypass Kamareddy - Madeena Tyre Work</v>
      </c>
      <c r="F55" s="11" t="s">
        <v>1061</v>
      </c>
      <c r="G55" s="11" t="s">
        <v>1062</v>
      </c>
      <c r="H55" s="11" t="s">
        <v>447</v>
      </c>
      <c r="I55" s="11"/>
      <c r="J55" s="11" t="s">
        <v>33</v>
      </c>
      <c r="K55" s="11" t="s">
        <v>849</v>
      </c>
      <c r="L55" s="8"/>
      <c r="M55" s="8" t="s">
        <v>1042</v>
      </c>
      <c r="N55" s="11" t="s">
        <v>1014</v>
      </c>
      <c r="O55" s="11" t="s">
        <v>1063</v>
      </c>
      <c r="P55" s="11">
        <v>9848551129</v>
      </c>
      <c r="Q55" s="11"/>
      <c r="R55" s="12"/>
      <c r="S55" s="11"/>
      <c r="T55" s="20" t="s">
        <v>69</v>
      </c>
      <c r="U55" s="20" t="s">
        <v>448</v>
      </c>
      <c r="V55" s="13" t="s">
        <v>1064</v>
      </c>
      <c r="W55" s="11">
        <v>18.346218</v>
      </c>
      <c r="X55" s="11">
        <v>78.309719999999999</v>
      </c>
      <c r="Y55" s="11" t="s">
        <v>4</v>
      </c>
      <c r="Z55" s="14" t="e">
        <f ca="1">IF(_xludf.MAXIFS(#REF!,#REF!,D55)=0,"Before 31st Aug'23",_xludf.MAXIFS(#REF!,#REF!,D55))</f>
        <v>#NAME?</v>
      </c>
      <c r="AA55" s="8" t="e">
        <f>COUNTIFS(#REF!,E55,#REF!,"&gt;0")</f>
        <v>#REF!</v>
      </c>
      <c r="AB55" s="15">
        <v>0</v>
      </c>
      <c r="AC55" s="8">
        <v>0</v>
      </c>
      <c r="AD55" s="8">
        <v>0</v>
      </c>
      <c r="AE55" s="8">
        <v>0</v>
      </c>
      <c r="AF55" s="8" t="e">
        <f t="shared" si="1"/>
        <v>#REF!</v>
      </c>
      <c r="AG55" s="8" t="s">
        <v>681</v>
      </c>
      <c r="AH55" s="8" t="s">
        <v>759</v>
      </c>
      <c r="AI55" s="8" t="s">
        <v>4</v>
      </c>
      <c r="AJ55" s="8" t="s">
        <v>4</v>
      </c>
      <c r="AK55" s="8"/>
      <c r="AL55" s="8"/>
      <c r="AM55" s="8"/>
      <c r="AN55" s="16" t="s">
        <v>1065</v>
      </c>
      <c r="AO55" s="8"/>
      <c r="AP55" s="18" t="s">
        <v>1063</v>
      </c>
      <c r="AQ55" s="18" t="s">
        <v>970</v>
      </c>
      <c r="AR55" s="17" t="s">
        <v>1066</v>
      </c>
      <c r="AS55" s="18" t="s">
        <v>1067</v>
      </c>
      <c r="AT55" s="18" t="s">
        <v>579</v>
      </c>
      <c r="AU55" s="18" t="e">
        <f t="shared" si="2"/>
        <v>#REF!</v>
      </c>
      <c r="AV55" s="18" t="s">
        <v>1068</v>
      </c>
      <c r="AW55" s="18"/>
      <c r="AX55" s="18"/>
      <c r="AY55" s="18"/>
      <c r="AZ55" s="18"/>
      <c r="BA55" s="18" t="e">
        <f t="shared" si="3"/>
        <v>#REF!</v>
      </c>
      <c r="BB55" s="18"/>
      <c r="BC55" s="18" t="s">
        <v>609</v>
      </c>
      <c r="BD55" s="18"/>
      <c r="BE55" s="18"/>
      <c r="BF55" s="18" t="e">
        <f t="shared" si="4"/>
        <v>#REF!</v>
      </c>
      <c r="BG55" s="18"/>
      <c r="BH55" s="18"/>
      <c r="BI55" s="18"/>
      <c r="BJ55" s="18" t="e">
        <f t="shared" si="5"/>
        <v>#REF!</v>
      </c>
      <c r="BK55" s="18" t="e">
        <f t="shared" si="6"/>
        <v>#REF!</v>
      </c>
    </row>
    <row r="56" spans="1:63" ht="13">
      <c r="A56" s="11">
        <v>55</v>
      </c>
      <c r="B56" s="11" t="s">
        <v>22</v>
      </c>
      <c r="C56" s="11" t="s">
        <v>4</v>
      </c>
      <c r="D56" s="11" t="s">
        <v>75</v>
      </c>
      <c r="E56" s="12" t="str">
        <f t="shared" si="0"/>
        <v>JKSZ0003 - Masaipet A.P. - Bihar Super Tyre Shop</v>
      </c>
      <c r="F56" s="11" t="s">
        <v>1069</v>
      </c>
      <c r="G56" s="11" t="s">
        <v>1070</v>
      </c>
      <c r="H56" s="11" t="s">
        <v>447</v>
      </c>
      <c r="I56" s="11"/>
      <c r="J56" s="11" t="s">
        <v>33</v>
      </c>
      <c r="K56" s="11" t="s">
        <v>580</v>
      </c>
      <c r="L56" s="8"/>
      <c r="M56" s="8" t="s">
        <v>1042</v>
      </c>
      <c r="N56" s="11" t="s">
        <v>1014</v>
      </c>
      <c r="O56" s="11" t="s">
        <v>1071</v>
      </c>
      <c r="P56" s="11">
        <v>9010881453</v>
      </c>
      <c r="Q56" s="11"/>
      <c r="R56" s="12"/>
      <c r="S56" s="11"/>
      <c r="T56" s="11" t="s">
        <v>69</v>
      </c>
      <c r="U56" s="11" t="s">
        <v>407</v>
      </c>
      <c r="V56" s="29" t="s">
        <v>1072</v>
      </c>
      <c r="W56" s="11">
        <v>17.912706</v>
      </c>
      <c r="X56" s="11">
        <v>78.462363999999994</v>
      </c>
      <c r="Y56" s="11" t="s">
        <v>4</v>
      </c>
      <c r="Z56" s="14" t="e">
        <f ca="1">IF(_xludf.MAXIFS(#REF!,#REF!,D56)=0,"Before 31st Aug'23",_xludf.MAXIFS(#REF!,#REF!,D56))</f>
        <v>#NAME?</v>
      </c>
      <c r="AA56" s="8" t="e">
        <f>COUNTIFS(#REF!,E56,#REF!,"&gt;0")</f>
        <v>#REF!</v>
      </c>
      <c r="AB56" s="15">
        <v>0</v>
      </c>
      <c r="AC56" s="8">
        <v>0</v>
      </c>
      <c r="AD56" s="8">
        <v>0</v>
      </c>
      <c r="AE56" s="8" t="e">
        <f>VLOOKUP(D56,#REF!,5,0)</f>
        <v>#REF!</v>
      </c>
      <c r="AF56" s="8" t="e">
        <f t="shared" si="1"/>
        <v>#REF!</v>
      </c>
      <c r="AG56" s="8" t="s">
        <v>587</v>
      </c>
      <c r="AH56" s="8" t="s">
        <v>1057</v>
      </c>
      <c r="AI56" s="8" t="s">
        <v>8</v>
      </c>
      <c r="AJ56" s="8" t="s">
        <v>4</v>
      </c>
      <c r="AK56" s="8" t="s">
        <v>276</v>
      </c>
      <c r="AL56" s="8">
        <v>6</v>
      </c>
      <c r="AM56" s="8"/>
      <c r="AN56" s="36" t="s">
        <v>1073</v>
      </c>
      <c r="AO56" s="37" t="s">
        <v>1074</v>
      </c>
      <c r="AP56" s="36" t="s">
        <v>1075</v>
      </c>
      <c r="AQ56" s="36" t="s">
        <v>1076</v>
      </c>
      <c r="AR56" s="37" t="s">
        <v>1077</v>
      </c>
      <c r="AS56" s="36" t="s">
        <v>1078</v>
      </c>
      <c r="AT56" s="36" t="s">
        <v>485</v>
      </c>
      <c r="AU56" s="18" t="e">
        <f t="shared" si="2"/>
        <v>#REF!</v>
      </c>
      <c r="AV56" s="18" t="s">
        <v>609</v>
      </c>
      <c r="AW56" s="36"/>
      <c r="AX56" s="36"/>
      <c r="AY56" s="36"/>
      <c r="AZ56" s="36"/>
      <c r="BA56" s="18" t="e">
        <f t="shared" si="3"/>
        <v>#REF!</v>
      </c>
      <c r="BB56" s="18"/>
      <c r="BC56" s="18" t="s">
        <v>609</v>
      </c>
      <c r="BD56" s="36"/>
      <c r="BE56" s="36"/>
      <c r="BF56" s="18" t="e">
        <f t="shared" si="4"/>
        <v>#REF!</v>
      </c>
      <c r="BG56" s="36"/>
      <c r="BH56" s="36"/>
      <c r="BI56" s="36"/>
      <c r="BJ56" s="18" t="e">
        <f t="shared" si="5"/>
        <v>#REF!</v>
      </c>
      <c r="BK56" s="18" t="e">
        <f t="shared" si="6"/>
        <v>#REF!</v>
      </c>
    </row>
    <row r="57" spans="1:63" ht="13">
      <c r="A57" s="11">
        <v>56</v>
      </c>
      <c r="B57" s="11" t="s">
        <v>22</v>
      </c>
      <c r="C57" s="11" t="s">
        <v>4</v>
      </c>
      <c r="D57" s="11" t="s">
        <v>391</v>
      </c>
      <c r="E57" s="12" t="str">
        <f t="shared" si="0"/>
        <v>JKEZ0016 - Bhubhneshwar - Taratarini Tyres</v>
      </c>
      <c r="F57" s="11" t="s">
        <v>1079</v>
      </c>
      <c r="G57" s="11" t="s">
        <v>1080</v>
      </c>
      <c r="H57" s="11" t="s">
        <v>447</v>
      </c>
      <c r="I57" s="11"/>
      <c r="J57" s="11" t="s">
        <v>33</v>
      </c>
      <c r="K57" s="11" t="s">
        <v>633</v>
      </c>
      <c r="L57" s="8" t="s">
        <v>1081</v>
      </c>
      <c r="M57" s="8" t="s">
        <v>666</v>
      </c>
      <c r="N57" s="11" t="s">
        <v>667</v>
      </c>
      <c r="O57" s="11" t="s">
        <v>1082</v>
      </c>
      <c r="P57" s="11" t="s">
        <v>1083</v>
      </c>
      <c r="Q57" s="11"/>
      <c r="R57" s="12"/>
      <c r="S57" s="11"/>
      <c r="T57" s="11" t="s">
        <v>1084</v>
      </c>
      <c r="U57" s="11" t="s">
        <v>1080</v>
      </c>
      <c r="V57" s="29" t="s">
        <v>1085</v>
      </c>
      <c r="W57" s="11">
        <v>19.273213999999999</v>
      </c>
      <c r="X57" s="11">
        <v>84.780416000000002</v>
      </c>
      <c r="Y57" s="11" t="s">
        <v>4</v>
      </c>
      <c r="Z57" s="14" t="e">
        <f ca="1">IF(_xludf.MAXIFS(#REF!,#REF!,D57)=0,"Before 31st Aug'23",_xludf.MAXIFS(#REF!,#REF!,D57))</f>
        <v>#NAME?</v>
      </c>
      <c r="AA57" s="8" t="e">
        <f>COUNTIFS(#REF!,E57,#REF!,"&gt;0")</f>
        <v>#REF!</v>
      </c>
      <c r="AB57" s="15">
        <v>0</v>
      </c>
      <c r="AC57" s="8">
        <v>0</v>
      </c>
      <c r="AD57" s="8">
        <v>2</v>
      </c>
      <c r="AE57" s="8">
        <v>0</v>
      </c>
      <c r="AF57" s="8" t="e">
        <f t="shared" si="1"/>
        <v>#REF!</v>
      </c>
      <c r="AG57" s="8" t="s">
        <v>587</v>
      </c>
      <c r="AH57" s="8" t="s">
        <v>823</v>
      </c>
      <c r="AI57" s="8" t="s">
        <v>8</v>
      </c>
      <c r="AJ57" s="8" t="s">
        <v>4</v>
      </c>
      <c r="AK57" s="8"/>
      <c r="AL57" s="8"/>
      <c r="AM57" s="8"/>
      <c r="AN57" s="16"/>
      <c r="AO57" s="8"/>
      <c r="AP57" s="18" t="s">
        <v>1082</v>
      </c>
      <c r="AQ57" s="18" t="s">
        <v>1086</v>
      </c>
      <c r="AR57" s="17" t="s">
        <v>1087</v>
      </c>
      <c r="AS57" s="18" t="s">
        <v>1088</v>
      </c>
      <c r="AT57" s="18" t="s">
        <v>579</v>
      </c>
      <c r="AU57" s="18" t="e">
        <f t="shared" si="2"/>
        <v>#REF!</v>
      </c>
      <c r="AV57" s="18" t="s">
        <v>609</v>
      </c>
      <c r="AW57" s="18"/>
      <c r="AX57" s="18"/>
      <c r="AY57" s="18"/>
      <c r="AZ57" s="18"/>
      <c r="BA57" s="18" t="e">
        <f t="shared" si="3"/>
        <v>#REF!</v>
      </c>
      <c r="BB57" s="18"/>
      <c r="BC57" s="18" t="s">
        <v>609</v>
      </c>
      <c r="BD57" s="18"/>
      <c r="BE57" s="18"/>
      <c r="BF57" s="18" t="e">
        <f t="shared" si="4"/>
        <v>#REF!</v>
      </c>
      <c r="BG57" s="18"/>
      <c r="BH57" s="18"/>
      <c r="BI57" s="18"/>
      <c r="BJ57" s="18" t="e">
        <f t="shared" si="5"/>
        <v>#REF!</v>
      </c>
      <c r="BK57" s="18" t="e">
        <f t="shared" si="6"/>
        <v>#REF!</v>
      </c>
    </row>
    <row r="58" spans="1:63" ht="13">
      <c r="A58" s="11">
        <v>57</v>
      </c>
      <c r="B58" s="11" t="s">
        <v>1039</v>
      </c>
      <c r="C58" s="11" t="s">
        <v>4</v>
      </c>
      <c r="D58" s="11" t="s">
        <v>53</v>
      </c>
      <c r="E58" s="12" t="str">
        <f t="shared" si="0"/>
        <v>JKEZ0017 - Balasore Bhadrak - Mama Tyre Works</v>
      </c>
      <c r="F58" s="11" t="s">
        <v>1089</v>
      </c>
      <c r="G58" s="11" t="s">
        <v>1090</v>
      </c>
      <c r="H58" s="11" t="s">
        <v>447</v>
      </c>
      <c r="I58" s="11"/>
      <c r="J58" s="11" t="s">
        <v>485</v>
      </c>
      <c r="K58" s="11" t="s">
        <v>580</v>
      </c>
      <c r="L58" s="8"/>
      <c r="M58" s="8" t="s">
        <v>666</v>
      </c>
      <c r="N58" s="11" t="s">
        <v>667</v>
      </c>
      <c r="O58" s="11" t="s">
        <v>1091</v>
      </c>
      <c r="P58" s="11" t="s">
        <v>1092</v>
      </c>
      <c r="Q58" s="11"/>
      <c r="R58" s="12"/>
      <c r="S58" s="11"/>
      <c r="T58" s="11" t="s">
        <v>1084</v>
      </c>
      <c r="U58" s="11" t="s">
        <v>185</v>
      </c>
      <c r="V58" s="29" t="s">
        <v>1093</v>
      </c>
      <c r="W58" s="11">
        <v>21.106489</v>
      </c>
      <c r="X58" s="11">
        <v>86.535399999999996</v>
      </c>
      <c r="Y58" s="11" t="s">
        <v>4</v>
      </c>
      <c r="Z58" s="14" t="e">
        <f ca="1">IF(_xludf.MAXIFS(#REF!,#REF!,D58)=0,"Before 31st Aug'23",_xludf.MAXIFS(#REF!,#REF!,D58))</f>
        <v>#NAME?</v>
      </c>
      <c r="AA58" s="8" t="e">
        <f>COUNTIFS(#REF!,E58,#REF!,"&gt;0")</f>
        <v>#REF!</v>
      </c>
      <c r="AB58" s="15">
        <v>29</v>
      </c>
      <c r="AC58" s="8">
        <v>25</v>
      </c>
      <c r="AD58" s="8">
        <v>70</v>
      </c>
      <c r="AE58" s="8" t="e">
        <f>VLOOKUP(D58,#REF!,5,0)</f>
        <v>#REF!</v>
      </c>
      <c r="AF58" s="8" t="e">
        <f t="shared" si="1"/>
        <v>#REF!</v>
      </c>
      <c r="AG58" s="8" t="s">
        <v>587</v>
      </c>
      <c r="AH58" s="8" t="s">
        <v>588</v>
      </c>
      <c r="AI58" s="8" t="s">
        <v>485</v>
      </c>
      <c r="AJ58" s="8" t="s">
        <v>709</v>
      </c>
      <c r="AK58" s="8" t="s">
        <v>284</v>
      </c>
      <c r="AL58" s="8">
        <v>7</v>
      </c>
      <c r="AM58" s="8" t="s">
        <v>242</v>
      </c>
      <c r="AN58" s="16" t="s">
        <v>1094</v>
      </c>
      <c r="AO58" s="17" t="s">
        <v>1095</v>
      </c>
      <c r="AP58" s="18" t="s">
        <v>1096</v>
      </c>
      <c r="AQ58" s="18" t="s">
        <v>686</v>
      </c>
      <c r="AR58" s="17" t="s">
        <v>1097</v>
      </c>
      <c r="AS58" s="18" t="s">
        <v>1098</v>
      </c>
      <c r="AT58" s="18" t="s">
        <v>579</v>
      </c>
      <c r="AU58" s="18" t="e">
        <f t="shared" si="2"/>
        <v>#REF!</v>
      </c>
      <c r="AV58" s="18" t="s">
        <v>596</v>
      </c>
      <c r="AW58" s="18" t="s">
        <v>597</v>
      </c>
      <c r="AX58" s="18"/>
      <c r="AY58" s="18" t="s">
        <v>4</v>
      </c>
      <c r="AZ58" s="18"/>
      <c r="BA58" s="18" t="e">
        <f t="shared" si="3"/>
        <v>#REF!</v>
      </c>
      <c r="BB58" s="18"/>
      <c r="BC58" s="18" t="s">
        <v>596</v>
      </c>
      <c r="BD58" s="18"/>
      <c r="BE58" s="18"/>
      <c r="BF58" s="18" t="e">
        <f t="shared" si="4"/>
        <v>#REF!</v>
      </c>
      <c r="BG58" s="18"/>
      <c r="BH58" s="18"/>
      <c r="BI58" s="18"/>
      <c r="BJ58" s="18" t="e">
        <f t="shared" si="5"/>
        <v>#REF!</v>
      </c>
      <c r="BK58" s="18" t="e">
        <f t="shared" si="6"/>
        <v>#REF!</v>
      </c>
    </row>
    <row r="59" spans="1:63" ht="15.75" customHeight="1">
      <c r="A59" s="11">
        <v>58</v>
      </c>
      <c r="B59" s="11" t="s">
        <v>22</v>
      </c>
      <c r="C59" s="11" t="s">
        <v>4</v>
      </c>
      <c r="D59" s="11" t="s">
        <v>506</v>
      </c>
      <c r="E59" s="12" t="str">
        <f t="shared" si="0"/>
        <v>JKEZ0018 - Choudwar Cuttack - Tegia Tyre Work Shop</v>
      </c>
      <c r="F59" s="11" t="s">
        <v>999</v>
      </c>
      <c r="G59" s="11" t="s">
        <v>1099</v>
      </c>
      <c r="H59" s="11" t="s">
        <v>447</v>
      </c>
      <c r="I59" s="11"/>
      <c r="J59" s="11" t="s">
        <v>33</v>
      </c>
      <c r="K59" s="11" t="s">
        <v>580</v>
      </c>
      <c r="L59" s="8"/>
      <c r="M59" s="8" t="s">
        <v>666</v>
      </c>
      <c r="N59" s="11" t="s">
        <v>667</v>
      </c>
      <c r="O59" s="11" t="s">
        <v>1100</v>
      </c>
      <c r="P59" s="11">
        <v>9438294990</v>
      </c>
      <c r="Q59" s="11"/>
      <c r="R59" s="35" t="s">
        <v>1101</v>
      </c>
      <c r="S59" s="38">
        <v>754025</v>
      </c>
      <c r="T59" s="11" t="s">
        <v>1084</v>
      </c>
      <c r="U59" s="11" t="s">
        <v>1102</v>
      </c>
      <c r="V59" s="29" t="s">
        <v>1103</v>
      </c>
      <c r="W59" s="11">
        <v>20.520717999999999</v>
      </c>
      <c r="X59" s="11">
        <v>85.933439000000007</v>
      </c>
      <c r="Y59" s="11" t="s">
        <v>4</v>
      </c>
      <c r="Z59" s="14" t="e">
        <f ca="1">IF(_xludf.MAXIFS(#REF!,#REF!,D59)=0,"Before 31st Aug'23",_xludf.MAXIFS(#REF!,#REF!,D59))</f>
        <v>#NAME?</v>
      </c>
      <c r="AA59" s="8" t="e">
        <f>COUNTIFS(#REF!,E59,#REF!,"&gt;0")</f>
        <v>#REF!</v>
      </c>
      <c r="AB59" s="15">
        <v>0</v>
      </c>
      <c r="AC59" s="8">
        <v>0</v>
      </c>
      <c r="AD59" s="8">
        <v>2</v>
      </c>
      <c r="AE59" s="8">
        <v>0</v>
      </c>
      <c r="AF59" s="8" t="e">
        <f t="shared" si="1"/>
        <v>#REF!</v>
      </c>
      <c r="AG59" s="8" t="s">
        <v>587</v>
      </c>
      <c r="AH59" s="8" t="s">
        <v>602</v>
      </c>
      <c r="AI59" s="8" t="s">
        <v>485</v>
      </c>
      <c r="AJ59" s="8" t="s">
        <v>589</v>
      </c>
      <c r="AK59" s="8" t="s">
        <v>276</v>
      </c>
      <c r="AL59" s="8">
        <v>9</v>
      </c>
      <c r="AM59" s="8" t="s">
        <v>242</v>
      </c>
      <c r="AN59" s="16" t="s">
        <v>1104</v>
      </c>
      <c r="AO59" s="8"/>
      <c r="AP59" s="18" t="s">
        <v>1100</v>
      </c>
      <c r="AQ59" s="18" t="s">
        <v>750</v>
      </c>
      <c r="AR59" s="17" t="s">
        <v>1105</v>
      </c>
      <c r="AS59" s="18" t="s">
        <v>1106</v>
      </c>
      <c r="AT59" s="18" t="s">
        <v>579</v>
      </c>
      <c r="AU59" s="18" t="e">
        <f t="shared" si="2"/>
        <v>#REF!</v>
      </c>
      <c r="AV59" s="18" t="s">
        <v>596</v>
      </c>
      <c r="AW59" s="18"/>
      <c r="AX59" s="18"/>
      <c r="AY59" s="21">
        <v>45432</v>
      </c>
      <c r="AZ59" s="18"/>
      <c r="BA59" s="18" t="e">
        <f t="shared" si="3"/>
        <v>#REF!</v>
      </c>
      <c r="BB59" s="18"/>
      <c r="BC59" s="18" t="s">
        <v>609</v>
      </c>
      <c r="BD59" s="18"/>
      <c r="BE59" s="18"/>
      <c r="BF59" s="18" t="e">
        <f t="shared" si="4"/>
        <v>#REF!</v>
      </c>
      <c r="BG59" s="18"/>
      <c r="BH59" s="18"/>
      <c r="BI59" s="18"/>
      <c r="BJ59" s="18" t="e">
        <f t="shared" si="5"/>
        <v>#REF!</v>
      </c>
      <c r="BK59" s="18" t="e">
        <f t="shared" si="6"/>
        <v>#REF!</v>
      </c>
    </row>
    <row r="60" spans="1:63" ht="13">
      <c r="A60" s="11">
        <v>59</v>
      </c>
      <c r="B60" s="11" t="s">
        <v>22</v>
      </c>
      <c r="C60" s="11" t="s">
        <v>4</v>
      </c>
      <c r="D60" s="11" t="s">
        <v>1107</v>
      </c>
      <c r="E60" s="12" t="str">
        <f t="shared" si="0"/>
        <v xml:space="preserve">JKSZ0004 - Humnabd - </v>
      </c>
      <c r="F60" s="11" t="s">
        <v>411</v>
      </c>
      <c r="G60" s="11" t="s">
        <v>1108</v>
      </c>
      <c r="H60" s="11" t="s">
        <v>447</v>
      </c>
      <c r="I60" s="11"/>
      <c r="J60" s="11" t="s">
        <v>33</v>
      </c>
      <c r="K60" s="11" t="s">
        <v>633</v>
      </c>
      <c r="L60" s="8" t="s">
        <v>775</v>
      </c>
      <c r="M60" s="8" t="s">
        <v>1042</v>
      </c>
      <c r="N60" s="11" t="s">
        <v>1014</v>
      </c>
      <c r="O60" s="11" t="s">
        <v>1109</v>
      </c>
      <c r="P60" s="11" t="s">
        <v>1110</v>
      </c>
      <c r="Q60" s="11"/>
      <c r="R60" s="12"/>
      <c r="S60" s="11"/>
      <c r="T60" s="11" t="s">
        <v>27</v>
      </c>
      <c r="U60" s="11" t="s">
        <v>274</v>
      </c>
      <c r="V60" s="29" t="s">
        <v>1111</v>
      </c>
      <c r="W60" s="11">
        <v>17.768643000000001</v>
      </c>
      <c r="X60" s="11">
        <v>77.113320000000002</v>
      </c>
      <c r="Y60" s="11" t="s">
        <v>4</v>
      </c>
      <c r="Z60" s="14" t="e">
        <f ca="1">IF(_xludf.MAXIFS(#REF!,#REF!,D60)=0,"Before 31st Aug'23",_xludf.MAXIFS(#REF!,#REF!,D60))</f>
        <v>#NAME?</v>
      </c>
      <c r="AA60" s="8" t="e">
        <f>COUNTIFS(#REF!,E60,#REF!,"&gt;0")</f>
        <v>#REF!</v>
      </c>
      <c r="AB60" s="15">
        <v>0</v>
      </c>
      <c r="AC60" s="8">
        <v>0</v>
      </c>
      <c r="AD60" s="8">
        <v>0</v>
      </c>
      <c r="AE60" s="8">
        <v>0</v>
      </c>
      <c r="AF60" s="8" t="e">
        <f t="shared" si="1"/>
        <v>#REF!</v>
      </c>
      <c r="AG60" s="10" t="s">
        <v>775</v>
      </c>
      <c r="AH60" s="8" t="s">
        <v>780</v>
      </c>
      <c r="AI60" s="8" t="s">
        <v>4</v>
      </c>
      <c r="AJ60" s="8" t="s">
        <v>4</v>
      </c>
      <c r="AK60" s="8"/>
      <c r="AL60" s="8"/>
      <c r="AM60" s="8"/>
      <c r="AN60" s="16"/>
      <c r="AO60" s="8"/>
      <c r="AP60" s="18"/>
      <c r="AQ60" s="18"/>
      <c r="AR60" s="8"/>
      <c r="AS60" s="18"/>
      <c r="AT60" s="18"/>
      <c r="AU60" s="18" t="e">
        <f t="shared" si="2"/>
        <v>#REF!</v>
      </c>
      <c r="AV60" s="18" t="s">
        <v>609</v>
      </c>
      <c r="AW60" s="18"/>
      <c r="AX60" s="18"/>
      <c r="AY60" s="18"/>
      <c r="AZ60" s="18"/>
      <c r="BA60" s="18" t="e">
        <f t="shared" si="3"/>
        <v>#REF!</v>
      </c>
      <c r="BB60" s="18"/>
      <c r="BC60" s="18" t="s">
        <v>609</v>
      </c>
      <c r="BD60" s="18"/>
      <c r="BE60" s="18"/>
      <c r="BF60" s="18" t="e">
        <f t="shared" si="4"/>
        <v>#REF!</v>
      </c>
      <c r="BG60" s="18"/>
      <c r="BH60" s="18"/>
      <c r="BI60" s="18"/>
      <c r="BJ60" s="18" t="e">
        <f t="shared" si="5"/>
        <v>#REF!</v>
      </c>
      <c r="BK60" s="18" t="e">
        <f t="shared" si="6"/>
        <v>#REF!</v>
      </c>
    </row>
    <row r="61" spans="1:63" ht="13">
      <c r="A61" s="11">
        <v>60</v>
      </c>
      <c r="B61" s="11" t="s">
        <v>22</v>
      </c>
      <c r="C61" s="11" t="s">
        <v>4</v>
      </c>
      <c r="D61" s="11" t="s">
        <v>1112</v>
      </c>
      <c r="E61" s="12" t="str">
        <f t="shared" si="0"/>
        <v xml:space="preserve">JKWZ0027 - Solapur - </v>
      </c>
      <c r="F61" s="11" t="s">
        <v>411</v>
      </c>
      <c r="G61" s="11" t="s">
        <v>275</v>
      </c>
      <c r="H61" s="11" t="s">
        <v>447</v>
      </c>
      <c r="I61" s="11"/>
      <c r="J61" s="11" t="s">
        <v>33</v>
      </c>
      <c r="K61" s="11" t="s">
        <v>633</v>
      </c>
      <c r="L61" s="8" t="s">
        <v>775</v>
      </c>
      <c r="M61" s="8" t="s">
        <v>581</v>
      </c>
      <c r="N61" s="11" t="s">
        <v>582</v>
      </c>
      <c r="O61" s="11" t="s">
        <v>1113</v>
      </c>
      <c r="P61" s="11">
        <v>7744914940</v>
      </c>
      <c r="Q61" s="11"/>
      <c r="R61" s="12"/>
      <c r="S61" s="11"/>
      <c r="T61" s="11" t="s">
        <v>6</v>
      </c>
      <c r="U61" s="11" t="s">
        <v>1114</v>
      </c>
      <c r="V61" s="29" t="s">
        <v>1115</v>
      </c>
      <c r="W61" s="11">
        <v>18.139728000000002</v>
      </c>
      <c r="X61" s="11">
        <v>74.992890000000003</v>
      </c>
      <c r="Y61" s="11" t="s">
        <v>4</v>
      </c>
      <c r="Z61" s="14" t="e">
        <f ca="1">IF(_xludf.MAXIFS(#REF!,#REF!,D61)=0,"Before 31st Aug'23",_xludf.MAXIFS(#REF!,#REF!,D61))</f>
        <v>#NAME?</v>
      </c>
      <c r="AA61" s="8" t="e">
        <f>COUNTIFS(#REF!,E61,#REF!,"&gt;0")</f>
        <v>#REF!</v>
      </c>
      <c r="AB61" s="15">
        <v>0</v>
      </c>
      <c r="AC61" s="8">
        <v>0</v>
      </c>
      <c r="AD61" s="8">
        <v>0</v>
      </c>
      <c r="AE61" s="8">
        <v>0</v>
      </c>
      <c r="AF61" s="8" t="e">
        <f t="shared" si="1"/>
        <v>#REF!</v>
      </c>
      <c r="AG61" s="10" t="s">
        <v>775</v>
      </c>
      <c r="AH61" s="8" t="s">
        <v>780</v>
      </c>
      <c r="AI61" s="8" t="s">
        <v>4</v>
      </c>
      <c r="AJ61" s="8" t="s">
        <v>4</v>
      </c>
      <c r="AK61" s="8"/>
      <c r="AL61" s="8"/>
      <c r="AM61" s="8"/>
      <c r="AN61" s="16"/>
      <c r="AO61" s="8"/>
      <c r="AP61" s="18"/>
      <c r="AQ61" s="18"/>
      <c r="AR61" s="8"/>
      <c r="AS61" s="18"/>
      <c r="AT61" s="18"/>
      <c r="AU61" s="18" t="e">
        <f t="shared" si="2"/>
        <v>#REF!</v>
      </c>
      <c r="AV61" s="18" t="s">
        <v>609</v>
      </c>
      <c r="AW61" s="18"/>
      <c r="AX61" s="18"/>
      <c r="AY61" s="18"/>
      <c r="AZ61" s="18"/>
      <c r="BA61" s="18" t="e">
        <f t="shared" si="3"/>
        <v>#REF!</v>
      </c>
      <c r="BB61" s="18"/>
      <c r="BC61" s="18" t="s">
        <v>609</v>
      </c>
      <c r="BD61" s="18"/>
      <c r="BE61" s="18"/>
      <c r="BF61" s="18" t="e">
        <f t="shared" si="4"/>
        <v>#REF!</v>
      </c>
      <c r="BG61" s="18"/>
      <c r="BH61" s="18"/>
      <c r="BI61" s="18"/>
      <c r="BJ61" s="18" t="e">
        <f t="shared" si="5"/>
        <v>#REF!</v>
      </c>
      <c r="BK61" s="18" t="e">
        <f t="shared" si="6"/>
        <v>#REF!</v>
      </c>
    </row>
    <row r="62" spans="1:63" ht="13">
      <c r="A62" s="11">
        <v>61</v>
      </c>
      <c r="B62" s="11" t="s">
        <v>22</v>
      </c>
      <c r="C62" s="11" t="s">
        <v>4</v>
      </c>
      <c r="D62" s="11" t="s">
        <v>1116</v>
      </c>
      <c r="E62" s="12" t="str">
        <f t="shared" si="0"/>
        <v xml:space="preserve">JKSZ0005 - Rajamoundry - </v>
      </c>
      <c r="F62" s="11" t="s">
        <v>411</v>
      </c>
      <c r="G62" s="11" t="s">
        <v>1117</v>
      </c>
      <c r="H62" s="11" t="s">
        <v>447</v>
      </c>
      <c r="I62" s="11"/>
      <c r="J62" s="11" t="s">
        <v>33</v>
      </c>
      <c r="K62" s="11" t="s">
        <v>633</v>
      </c>
      <c r="L62" s="8" t="s">
        <v>1118</v>
      </c>
      <c r="M62" s="8" t="s">
        <v>1042</v>
      </c>
      <c r="N62" s="11" t="s">
        <v>1014</v>
      </c>
      <c r="O62" s="11" t="s">
        <v>1119</v>
      </c>
      <c r="P62" s="11">
        <v>9553133429</v>
      </c>
      <c r="Q62" s="11"/>
      <c r="R62" s="12"/>
      <c r="S62" s="11"/>
      <c r="T62" s="11" t="s">
        <v>69</v>
      </c>
      <c r="U62" s="11" t="s">
        <v>1120</v>
      </c>
      <c r="V62" s="29" t="s">
        <v>1121</v>
      </c>
      <c r="W62" s="11">
        <v>17.201249000000001</v>
      </c>
      <c r="X62" s="11">
        <v>80.858917000000005</v>
      </c>
      <c r="Y62" s="11" t="s">
        <v>4</v>
      </c>
      <c r="Z62" s="14" t="e">
        <f ca="1">IF(_xludf.MAXIFS(#REF!,#REF!,D62)=0,"Before 31st Aug'23",_xludf.MAXIFS(#REF!,#REF!,D62))</f>
        <v>#NAME?</v>
      </c>
      <c r="AA62" s="8" t="e">
        <f>COUNTIFS(#REF!,E62,#REF!,"&gt;0")</f>
        <v>#REF!</v>
      </c>
      <c r="AB62" s="15">
        <v>0</v>
      </c>
      <c r="AC62" s="8">
        <v>0</v>
      </c>
      <c r="AD62" s="8">
        <v>0</v>
      </c>
      <c r="AE62" s="8">
        <v>0</v>
      </c>
      <c r="AF62" s="8" t="e">
        <f t="shared" si="1"/>
        <v>#REF!</v>
      </c>
      <c r="AG62" s="8" t="s">
        <v>683</v>
      </c>
      <c r="AH62" s="8" t="s">
        <v>780</v>
      </c>
      <c r="AI62" s="8" t="s">
        <v>4</v>
      </c>
      <c r="AJ62" s="8" t="s">
        <v>4</v>
      </c>
      <c r="AK62" s="8"/>
      <c r="AL62" s="8"/>
      <c r="AM62" s="8"/>
      <c r="AN62" s="16"/>
      <c r="AO62" s="8"/>
      <c r="AP62" s="18"/>
      <c r="AQ62" s="18"/>
      <c r="AR62" s="8"/>
      <c r="AS62" s="18"/>
      <c r="AT62" s="18"/>
      <c r="AU62" s="18" t="e">
        <f t="shared" si="2"/>
        <v>#REF!</v>
      </c>
      <c r="AV62" s="18" t="s">
        <v>609</v>
      </c>
      <c r="AW62" s="18"/>
      <c r="AX62" s="18"/>
      <c r="AY62" s="18"/>
      <c r="AZ62" s="18"/>
      <c r="BA62" s="18" t="e">
        <f t="shared" si="3"/>
        <v>#REF!</v>
      </c>
      <c r="BB62" s="18"/>
      <c r="BC62" s="18" t="s">
        <v>609</v>
      </c>
      <c r="BD62" s="18"/>
      <c r="BE62" s="18"/>
      <c r="BF62" s="18" t="e">
        <f t="shared" si="4"/>
        <v>#REF!</v>
      </c>
      <c r="BG62" s="18"/>
      <c r="BH62" s="18"/>
      <c r="BI62" s="18"/>
      <c r="BJ62" s="18" t="e">
        <f t="shared" si="5"/>
        <v>#REF!</v>
      </c>
      <c r="BK62" s="18" t="e">
        <f t="shared" si="6"/>
        <v>#REF!</v>
      </c>
    </row>
    <row r="63" spans="1:63" ht="13">
      <c r="A63" s="11">
        <v>62</v>
      </c>
      <c r="B63" s="11" t="s">
        <v>22</v>
      </c>
      <c r="C63" s="11" t="s">
        <v>4</v>
      </c>
      <c r="D63" s="11" t="s">
        <v>219</v>
      </c>
      <c r="E63" s="12" t="str">
        <f t="shared" si="0"/>
        <v>JKWZ0028 - Pune - Bihar Tyre Work</v>
      </c>
      <c r="F63" s="11" t="s">
        <v>1122</v>
      </c>
      <c r="G63" s="11" t="s">
        <v>277</v>
      </c>
      <c r="H63" s="11" t="s">
        <v>447</v>
      </c>
      <c r="I63" s="11"/>
      <c r="J63" s="11" t="s">
        <v>33</v>
      </c>
      <c r="K63" s="11" t="s">
        <v>849</v>
      </c>
      <c r="L63" s="8"/>
      <c r="M63" s="8" t="s">
        <v>581</v>
      </c>
      <c r="N63" s="11" t="s">
        <v>582</v>
      </c>
      <c r="O63" s="11" t="s">
        <v>1123</v>
      </c>
      <c r="P63" s="11">
        <v>9860435691</v>
      </c>
      <c r="Q63" s="11"/>
      <c r="R63" s="12"/>
      <c r="S63" s="11"/>
      <c r="T63" s="11" t="s">
        <v>6</v>
      </c>
      <c r="U63" s="11" t="s">
        <v>1124</v>
      </c>
      <c r="V63" s="29" t="s">
        <v>1125</v>
      </c>
      <c r="W63" s="11">
        <v>17.725847999999999</v>
      </c>
      <c r="X63" s="11">
        <v>75.841849999999994</v>
      </c>
      <c r="Y63" s="11" t="s">
        <v>4</v>
      </c>
      <c r="Z63" s="14" t="e">
        <f ca="1">IF(_xludf.MAXIFS(#REF!,#REF!,D63)=0,"Before 31st Aug'23",_xludf.MAXIFS(#REF!,#REF!,D63))</f>
        <v>#NAME?</v>
      </c>
      <c r="AA63" s="8" t="e">
        <f>COUNTIFS(#REF!,E63,#REF!,"&gt;0")</f>
        <v>#REF!</v>
      </c>
      <c r="AB63" s="15">
        <v>0</v>
      </c>
      <c r="AC63" s="8">
        <v>0</v>
      </c>
      <c r="AD63" s="8">
        <v>0</v>
      </c>
      <c r="AE63" s="8">
        <v>0</v>
      </c>
      <c r="AF63" s="8" t="e">
        <f t="shared" si="1"/>
        <v>#REF!</v>
      </c>
      <c r="AG63" s="8" t="s">
        <v>681</v>
      </c>
      <c r="AH63" s="8" t="s">
        <v>786</v>
      </c>
      <c r="AI63" s="8" t="s">
        <v>4</v>
      </c>
      <c r="AJ63" s="8" t="s">
        <v>4</v>
      </c>
      <c r="AK63" s="8"/>
      <c r="AL63" s="8"/>
      <c r="AM63" s="8"/>
      <c r="AN63" s="16"/>
      <c r="AO63" s="8"/>
      <c r="AP63" s="18"/>
      <c r="AQ63" s="18"/>
      <c r="AR63" s="8"/>
      <c r="AS63" s="18"/>
      <c r="AT63" s="18"/>
      <c r="AU63" s="18" t="e">
        <f t="shared" si="2"/>
        <v>#REF!</v>
      </c>
      <c r="AV63" s="18" t="s">
        <v>609</v>
      </c>
      <c r="AW63" s="18"/>
      <c r="AX63" s="18"/>
      <c r="AY63" s="18"/>
      <c r="AZ63" s="18"/>
      <c r="BA63" s="18" t="e">
        <f t="shared" si="3"/>
        <v>#REF!</v>
      </c>
      <c r="BB63" s="18"/>
      <c r="BC63" s="18" t="s">
        <v>609</v>
      </c>
      <c r="BD63" s="18"/>
      <c r="BE63" s="18"/>
      <c r="BF63" s="18" t="e">
        <f t="shared" si="4"/>
        <v>#REF!</v>
      </c>
      <c r="BG63" s="18"/>
      <c r="BH63" s="18"/>
      <c r="BI63" s="18"/>
      <c r="BJ63" s="18" t="e">
        <f t="shared" si="5"/>
        <v>#REF!</v>
      </c>
      <c r="BK63" s="18" t="e">
        <f t="shared" si="6"/>
        <v>#REF!</v>
      </c>
    </row>
    <row r="64" spans="1:63" ht="13">
      <c r="A64" s="11">
        <v>63</v>
      </c>
      <c r="B64" s="11" t="s">
        <v>22</v>
      </c>
      <c r="C64" s="11" t="s">
        <v>4</v>
      </c>
      <c r="D64" s="11" t="s">
        <v>1126</v>
      </c>
      <c r="E64" s="12" t="str">
        <f t="shared" si="0"/>
        <v xml:space="preserve">JKEZ0019 - Behrampur - </v>
      </c>
      <c r="F64" s="11" t="s">
        <v>411</v>
      </c>
      <c r="G64" s="11" t="s">
        <v>1127</v>
      </c>
      <c r="H64" s="11" t="s">
        <v>447</v>
      </c>
      <c r="I64" s="11"/>
      <c r="J64" s="11" t="s">
        <v>33</v>
      </c>
      <c r="K64" s="11" t="s">
        <v>849</v>
      </c>
      <c r="L64" s="8"/>
      <c r="M64" s="8" t="s">
        <v>666</v>
      </c>
      <c r="N64" s="11" t="s">
        <v>667</v>
      </c>
      <c r="O64" s="11" t="s">
        <v>1128</v>
      </c>
      <c r="P64" s="11">
        <v>9676605792</v>
      </c>
      <c r="Q64" s="11"/>
      <c r="R64" s="12"/>
      <c r="S64" s="11"/>
      <c r="T64" s="11" t="s">
        <v>32</v>
      </c>
      <c r="U64" s="11" t="s">
        <v>195</v>
      </c>
      <c r="V64" s="29" t="s">
        <v>1129</v>
      </c>
      <c r="W64" s="11">
        <v>18.293320999999999</v>
      </c>
      <c r="X64" s="11">
        <v>83.862689000000003</v>
      </c>
      <c r="Y64" s="11" t="s">
        <v>4</v>
      </c>
      <c r="Z64" s="14" t="e">
        <f ca="1">IF(_xludf.MAXIFS(#REF!,#REF!,D64)=0,"Before 31st Aug'23",_xludf.MAXIFS(#REF!,#REF!,D64))</f>
        <v>#NAME?</v>
      </c>
      <c r="AA64" s="8" t="e">
        <f>COUNTIFS(#REF!,E64,#REF!,"&gt;0")</f>
        <v>#REF!</v>
      </c>
      <c r="AB64" s="15">
        <v>0</v>
      </c>
      <c r="AC64" s="8">
        <v>0</v>
      </c>
      <c r="AD64" s="8">
        <v>0</v>
      </c>
      <c r="AE64" s="8">
        <v>0</v>
      </c>
      <c r="AF64" s="8" t="e">
        <f t="shared" si="1"/>
        <v>#REF!</v>
      </c>
      <c r="AG64" s="8" t="s">
        <v>681</v>
      </c>
      <c r="AH64" s="8" t="s">
        <v>22</v>
      </c>
      <c r="AI64" s="8" t="s">
        <v>4</v>
      </c>
      <c r="AJ64" s="8" t="s">
        <v>4</v>
      </c>
      <c r="AK64" s="8"/>
      <c r="AL64" s="8"/>
      <c r="AM64" s="8"/>
      <c r="AN64" s="16"/>
      <c r="AO64" s="8"/>
      <c r="AP64" s="18"/>
      <c r="AQ64" s="18"/>
      <c r="AR64" s="8"/>
      <c r="AS64" s="18"/>
      <c r="AT64" s="18"/>
      <c r="AU64" s="18" t="e">
        <f t="shared" si="2"/>
        <v>#REF!</v>
      </c>
      <c r="AV64" s="18" t="s">
        <v>609</v>
      </c>
      <c r="AW64" s="18"/>
      <c r="AX64" s="18"/>
      <c r="AY64" s="18"/>
      <c r="AZ64" s="18"/>
      <c r="BA64" s="18" t="e">
        <f t="shared" si="3"/>
        <v>#REF!</v>
      </c>
      <c r="BB64" s="18"/>
      <c r="BC64" s="18" t="s">
        <v>609</v>
      </c>
      <c r="BD64" s="18"/>
      <c r="BE64" s="18"/>
      <c r="BF64" s="18" t="e">
        <f t="shared" si="4"/>
        <v>#REF!</v>
      </c>
      <c r="BG64" s="18"/>
      <c r="BH64" s="18"/>
      <c r="BI64" s="18"/>
      <c r="BJ64" s="18" t="e">
        <f t="shared" si="5"/>
        <v>#REF!</v>
      </c>
      <c r="BK64" s="18" t="e">
        <f t="shared" si="6"/>
        <v>#REF!</v>
      </c>
    </row>
    <row r="65" spans="1:63" ht="13">
      <c r="A65" s="11">
        <v>64</v>
      </c>
      <c r="B65" s="11" t="s">
        <v>22</v>
      </c>
      <c r="C65" s="11" t="s">
        <v>4</v>
      </c>
      <c r="D65" s="11" t="s">
        <v>180</v>
      </c>
      <c r="E65" s="12" t="str">
        <f t="shared" si="0"/>
        <v>JKSZ0006 - Guntur - Syed Vali Basha Tyres</v>
      </c>
      <c r="F65" s="11" t="s">
        <v>1130</v>
      </c>
      <c r="G65" s="11" t="s">
        <v>179</v>
      </c>
      <c r="H65" s="11" t="s">
        <v>447</v>
      </c>
      <c r="I65" s="11"/>
      <c r="J65" s="11" t="s">
        <v>33</v>
      </c>
      <c r="K65" s="11" t="s">
        <v>580</v>
      </c>
      <c r="L65" s="8"/>
      <c r="M65" s="8" t="s">
        <v>1042</v>
      </c>
      <c r="N65" s="11" t="s">
        <v>1014</v>
      </c>
      <c r="O65" s="11" t="s">
        <v>1131</v>
      </c>
      <c r="P65" s="11" t="s">
        <v>1132</v>
      </c>
      <c r="Q65" s="11"/>
      <c r="R65" s="12"/>
      <c r="S65" s="11"/>
      <c r="T65" s="11" t="s">
        <v>32</v>
      </c>
      <c r="U65" s="11" t="s">
        <v>1133</v>
      </c>
      <c r="V65" s="29" t="s">
        <v>1134</v>
      </c>
      <c r="W65" s="11">
        <v>16.424811999999999</v>
      </c>
      <c r="X65" s="11">
        <v>80.576552000000007</v>
      </c>
      <c r="Y65" s="11" t="s">
        <v>4</v>
      </c>
      <c r="Z65" s="14" t="e">
        <f ca="1">IF(_xludf.MAXIFS(#REF!,#REF!,D65)=0,"Before 31st Aug'23",_xludf.MAXIFS(#REF!,#REF!,D65))</f>
        <v>#NAME?</v>
      </c>
      <c r="AA65" s="8" t="e">
        <f>COUNTIFS(#REF!,E65,#REF!,"&gt;0")</f>
        <v>#REF!</v>
      </c>
      <c r="AB65" s="15">
        <v>9</v>
      </c>
      <c r="AC65" s="8">
        <v>4</v>
      </c>
      <c r="AD65" s="8">
        <v>6</v>
      </c>
      <c r="AE65" s="8" t="e">
        <f>VLOOKUP(D65,#REF!,5,0)</f>
        <v>#REF!</v>
      </c>
      <c r="AF65" s="8" t="e">
        <f t="shared" si="1"/>
        <v>#REF!</v>
      </c>
      <c r="AG65" s="8" t="s">
        <v>587</v>
      </c>
      <c r="AH65" s="8" t="s">
        <v>695</v>
      </c>
      <c r="AI65" s="8" t="s">
        <v>485</v>
      </c>
      <c r="AJ65" s="8" t="s">
        <v>589</v>
      </c>
      <c r="AK65" s="8" t="s">
        <v>284</v>
      </c>
      <c r="AL65" s="8">
        <v>8</v>
      </c>
      <c r="AM65" s="8"/>
      <c r="AN65" s="16"/>
      <c r="AO65" s="8"/>
      <c r="AP65" s="18" t="s">
        <v>1131</v>
      </c>
      <c r="AQ65" s="39" t="s">
        <v>1135</v>
      </c>
      <c r="AR65" s="17" t="s">
        <v>1136</v>
      </c>
      <c r="AS65" s="39" t="s">
        <v>1137</v>
      </c>
      <c r="AT65" s="18" t="s">
        <v>579</v>
      </c>
      <c r="AU65" s="18" t="e">
        <f t="shared" si="2"/>
        <v>#REF!</v>
      </c>
      <c r="AV65" s="18" t="s">
        <v>609</v>
      </c>
      <c r="AW65" s="18"/>
      <c r="AX65" s="18"/>
      <c r="AY65" s="18"/>
      <c r="AZ65" s="18"/>
      <c r="BA65" s="18" t="e">
        <f t="shared" si="3"/>
        <v>#REF!</v>
      </c>
      <c r="BB65" s="18"/>
      <c r="BC65" s="18" t="s">
        <v>609</v>
      </c>
      <c r="BD65" s="18"/>
      <c r="BE65" s="18"/>
      <c r="BF65" s="18" t="e">
        <f t="shared" si="4"/>
        <v>#REF!</v>
      </c>
      <c r="BG65" s="18"/>
      <c r="BH65" s="18"/>
      <c r="BI65" s="18"/>
      <c r="BJ65" s="18" t="e">
        <f t="shared" si="5"/>
        <v>#REF!</v>
      </c>
      <c r="BK65" s="18" t="e">
        <f t="shared" si="6"/>
        <v>#REF!</v>
      </c>
    </row>
    <row r="66" spans="1:63" ht="13">
      <c r="A66" s="11">
        <v>65</v>
      </c>
      <c r="B66" s="11" t="s">
        <v>22</v>
      </c>
      <c r="C66" s="11" t="s">
        <v>4</v>
      </c>
      <c r="D66" s="11" t="s">
        <v>1138</v>
      </c>
      <c r="E66" s="12" t="str">
        <f t="shared" si="0"/>
        <v xml:space="preserve">JKSZ0007 - Vishakhapatnam - </v>
      </c>
      <c r="F66" s="11" t="s">
        <v>411</v>
      </c>
      <c r="G66" s="11" t="s">
        <v>1139</v>
      </c>
      <c r="H66" s="11" t="s">
        <v>447</v>
      </c>
      <c r="I66" s="11"/>
      <c r="J66" s="11" t="s">
        <v>33</v>
      </c>
      <c r="K66" s="11" t="s">
        <v>633</v>
      </c>
      <c r="L66" s="8" t="s">
        <v>1140</v>
      </c>
      <c r="M66" s="8" t="s">
        <v>1042</v>
      </c>
      <c r="N66" s="11" t="s">
        <v>1014</v>
      </c>
      <c r="O66" s="11" t="s">
        <v>1141</v>
      </c>
      <c r="P66" s="11">
        <v>8978215622</v>
      </c>
      <c r="Q66" s="11"/>
      <c r="R66" s="12"/>
      <c r="S66" s="11"/>
      <c r="T66" s="11" t="s">
        <v>32</v>
      </c>
      <c r="U66" s="11" t="s">
        <v>1142</v>
      </c>
      <c r="V66" s="29" t="s">
        <v>1143</v>
      </c>
      <c r="W66" s="11">
        <v>17.688715999999999</v>
      </c>
      <c r="X66" s="11">
        <v>83.027527000000006</v>
      </c>
      <c r="Y66" s="11" t="s">
        <v>4</v>
      </c>
      <c r="Z66" s="14" t="e">
        <f ca="1">IF(_xludf.MAXIFS(#REF!,#REF!,D66)=0,"Before 31st Aug'23",_xludf.MAXIFS(#REF!,#REF!,D66))</f>
        <v>#NAME?</v>
      </c>
      <c r="AA66" s="8" t="e">
        <f>COUNTIFS(#REF!,E66,#REF!,"&gt;0")</f>
        <v>#REF!</v>
      </c>
      <c r="AB66" s="15">
        <v>0</v>
      </c>
      <c r="AC66" s="8">
        <v>0</v>
      </c>
      <c r="AD66" s="8">
        <v>0</v>
      </c>
      <c r="AE66" s="8">
        <v>0</v>
      </c>
      <c r="AF66" s="8" t="e">
        <f t="shared" si="1"/>
        <v>#REF!</v>
      </c>
      <c r="AG66" s="8" t="s">
        <v>683</v>
      </c>
      <c r="AH66" s="8" t="s">
        <v>979</v>
      </c>
      <c r="AI66" s="8" t="s">
        <v>4</v>
      </c>
      <c r="AJ66" s="8" t="s">
        <v>4</v>
      </c>
      <c r="AK66" s="8"/>
      <c r="AL66" s="8"/>
      <c r="AM66" s="8"/>
      <c r="AN66" s="16"/>
      <c r="AO66" s="8"/>
      <c r="AP66" s="18"/>
      <c r="AQ66" s="18"/>
      <c r="AR66" s="8"/>
      <c r="AS66" s="18"/>
      <c r="AT66" s="18"/>
      <c r="AU66" s="18" t="e">
        <f t="shared" si="2"/>
        <v>#REF!</v>
      </c>
      <c r="AV66" s="18" t="s">
        <v>609</v>
      </c>
      <c r="AW66" s="18"/>
      <c r="AX66" s="18"/>
      <c r="AY66" s="18"/>
      <c r="AZ66" s="18"/>
      <c r="BA66" s="18" t="e">
        <f t="shared" si="3"/>
        <v>#REF!</v>
      </c>
      <c r="BB66" s="18"/>
      <c r="BC66" s="18" t="s">
        <v>609</v>
      </c>
      <c r="BD66" s="18"/>
      <c r="BE66" s="18"/>
      <c r="BF66" s="18" t="e">
        <f t="shared" si="4"/>
        <v>#REF!</v>
      </c>
      <c r="BG66" s="18"/>
      <c r="BH66" s="18"/>
      <c r="BI66" s="18"/>
      <c r="BJ66" s="18" t="e">
        <f t="shared" si="5"/>
        <v>#REF!</v>
      </c>
      <c r="BK66" s="18" t="e">
        <f t="shared" si="6"/>
        <v>#REF!</v>
      </c>
    </row>
    <row r="67" spans="1:63" ht="13">
      <c r="A67" s="11">
        <v>66</v>
      </c>
      <c r="B67" s="11" t="s">
        <v>1144</v>
      </c>
      <c r="C67" s="11" t="s">
        <v>4</v>
      </c>
      <c r="D67" s="11" t="s">
        <v>215</v>
      </c>
      <c r="E67" s="12" t="str">
        <f t="shared" si="0"/>
        <v>JKNZ0012 - Om Vihar Gurgaon - Ansari Tyre Work Shop</v>
      </c>
      <c r="F67" s="11" t="s">
        <v>1145</v>
      </c>
      <c r="G67" s="11" t="s">
        <v>287</v>
      </c>
      <c r="H67" s="11" t="s">
        <v>447</v>
      </c>
      <c r="I67" s="11"/>
      <c r="J67" s="11" t="s">
        <v>579</v>
      </c>
      <c r="K67" s="11" t="s">
        <v>580</v>
      </c>
      <c r="L67" s="8"/>
      <c r="M67" s="8" t="s">
        <v>429</v>
      </c>
      <c r="N67" s="11" t="s">
        <v>776</v>
      </c>
      <c r="O67" s="11" t="s">
        <v>1146</v>
      </c>
      <c r="P67" s="11">
        <v>9810452549</v>
      </c>
      <c r="Q67" s="32"/>
      <c r="R67" s="33"/>
      <c r="S67" s="32"/>
      <c r="T67" s="13" t="s">
        <v>24</v>
      </c>
      <c r="U67" s="13" t="s">
        <v>228</v>
      </c>
      <c r="V67" s="13" t="s">
        <v>1147</v>
      </c>
      <c r="W67" s="11">
        <v>28.496207200000001</v>
      </c>
      <c r="X67" s="11">
        <v>77.056618999999998</v>
      </c>
      <c r="Y67" s="11" t="s">
        <v>1148</v>
      </c>
      <c r="Z67" s="14" t="e">
        <f ca="1">IF(_xludf.MAXIFS(#REF!,#REF!,D67)=0,"Before 31st Aug'23",_xludf.MAXIFS(#REF!,#REF!,D67))</f>
        <v>#NAME?</v>
      </c>
      <c r="AA67" s="8" t="e">
        <f>COUNTIFS(#REF!,E67,#REF!,"&gt;0")</f>
        <v>#REF!</v>
      </c>
      <c r="AB67" s="15">
        <v>3</v>
      </c>
      <c r="AC67" s="8">
        <v>3</v>
      </c>
      <c r="AD67" s="8">
        <v>330</v>
      </c>
      <c r="AE67" s="8" t="e">
        <f>VLOOKUP(D67,#REF!,5,0)</f>
        <v>#REF!</v>
      </c>
      <c r="AF67" s="8" t="e">
        <f t="shared" si="1"/>
        <v>#REF!</v>
      </c>
      <c r="AG67" s="8" t="s">
        <v>587</v>
      </c>
      <c r="AH67" s="8" t="s">
        <v>625</v>
      </c>
      <c r="AI67" s="8" t="s">
        <v>485</v>
      </c>
      <c r="AJ67" s="8" t="s">
        <v>709</v>
      </c>
      <c r="AK67" s="8" t="s">
        <v>284</v>
      </c>
      <c r="AL67" s="8">
        <v>8</v>
      </c>
      <c r="AM67" s="8" t="s">
        <v>240</v>
      </c>
      <c r="AN67" s="16" t="s">
        <v>1149</v>
      </c>
      <c r="AO67" s="8"/>
      <c r="AP67" s="18" t="s">
        <v>1146</v>
      </c>
      <c r="AQ67" s="18" t="s">
        <v>639</v>
      </c>
      <c r="AR67" s="17" t="s">
        <v>1150</v>
      </c>
      <c r="AS67" s="18" t="s">
        <v>1151</v>
      </c>
      <c r="AT67" s="18" t="s">
        <v>579</v>
      </c>
      <c r="AU67" s="18" t="e">
        <f t="shared" si="2"/>
        <v>#REF!</v>
      </c>
      <c r="AV67" s="18" t="s">
        <v>596</v>
      </c>
      <c r="AW67" s="18"/>
      <c r="AX67" s="18"/>
      <c r="AY67" s="18" t="s">
        <v>4</v>
      </c>
      <c r="AZ67" s="18"/>
      <c r="BA67" s="18" t="e">
        <f t="shared" si="3"/>
        <v>#REF!</v>
      </c>
      <c r="BB67" s="18"/>
      <c r="BC67" s="18" t="s">
        <v>609</v>
      </c>
      <c r="BD67" s="18"/>
      <c r="BE67" s="18"/>
      <c r="BF67" s="18" t="e">
        <f t="shared" si="4"/>
        <v>#REF!</v>
      </c>
      <c r="BG67" s="18"/>
      <c r="BH67" s="18"/>
      <c r="BI67" s="18"/>
      <c r="BJ67" s="18" t="e">
        <f t="shared" si="5"/>
        <v>#REF!</v>
      </c>
      <c r="BK67" s="18" t="e">
        <f t="shared" si="6"/>
        <v>#REF!</v>
      </c>
    </row>
    <row r="68" spans="1:63" ht="13">
      <c r="A68" s="11">
        <v>67</v>
      </c>
      <c r="B68" s="11" t="s">
        <v>22</v>
      </c>
      <c r="C68" s="11" t="s">
        <v>4</v>
      </c>
      <c r="D68" s="11" t="s">
        <v>90</v>
      </c>
      <c r="E68" s="12" t="str">
        <f t="shared" si="0"/>
        <v>JKWZ0029 - Barodara - Tegiya Tyre Service</v>
      </c>
      <c r="F68" s="11" t="s">
        <v>1152</v>
      </c>
      <c r="G68" s="11" t="s">
        <v>316</v>
      </c>
      <c r="H68" s="11" t="s">
        <v>809</v>
      </c>
      <c r="I68" s="11" t="s">
        <v>89</v>
      </c>
      <c r="J68" s="11" t="s">
        <v>579</v>
      </c>
      <c r="K68" s="11" t="s">
        <v>580</v>
      </c>
      <c r="L68" s="8"/>
      <c r="M68" s="8" t="s">
        <v>581</v>
      </c>
      <c r="N68" s="11" t="s">
        <v>776</v>
      </c>
      <c r="O68" s="11" t="s">
        <v>1153</v>
      </c>
      <c r="P68" s="11">
        <v>7405797088</v>
      </c>
      <c r="Q68" s="11"/>
      <c r="R68" s="12"/>
      <c r="S68" s="11"/>
      <c r="T68" s="20" t="s">
        <v>15</v>
      </c>
      <c r="U68" s="20" t="s">
        <v>154</v>
      </c>
      <c r="V68" s="13" t="s">
        <v>1154</v>
      </c>
      <c r="W68" s="11">
        <v>22.394317000000001</v>
      </c>
      <c r="X68" s="11">
        <v>73.134407300000007</v>
      </c>
      <c r="Y68" s="11" t="s">
        <v>404</v>
      </c>
      <c r="Z68" s="14" t="e">
        <f ca="1">IF(_xludf.MAXIFS(#REF!,#REF!,D68)=0,"Before 31st Aug'23",_xludf.MAXIFS(#REF!,#REF!,D68))</f>
        <v>#NAME?</v>
      </c>
      <c r="AA68" s="8" t="e">
        <f>COUNTIFS(#REF!,E68,#REF!,"&gt;0")</f>
        <v>#REF!</v>
      </c>
      <c r="AB68" s="15">
        <v>30</v>
      </c>
      <c r="AC68" s="8">
        <v>9</v>
      </c>
      <c r="AD68" s="8">
        <v>238</v>
      </c>
      <c r="AE68" s="8" t="e">
        <f>VLOOKUP(D68,#REF!,5,0)</f>
        <v>#REF!</v>
      </c>
      <c r="AF68" s="8" t="e">
        <f t="shared" si="1"/>
        <v>#REF!</v>
      </c>
      <c r="AG68" s="8" t="s">
        <v>587</v>
      </c>
      <c r="AH68" s="8" t="s">
        <v>588</v>
      </c>
      <c r="AI68" s="8" t="s">
        <v>485</v>
      </c>
      <c r="AJ68" s="8" t="s">
        <v>709</v>
      </c>
      <c r="AK68" s="8" t="s">
        <v>284</v>
      </c>
      <c r="AL68" s="8">
        <v>9</v>
      </c>
      <c r="AM68" s="8" t="s">
        <v>224</v>
      </c>
      <c r="AN68" s="16" t="s">
        <v>1155</v>
      </c>
      <c r="AO68" s="17" t="s">
        <v>1156</v>
      </c>
      <c r="AP68" s="18" t="s">
        <v>1157</v>
      </c>
      <c r="AQ68" s="18" t="s">
        <v>722</v>
      </c>
      <c r="AR68" s="17" t="s">
        <v>1158</v>
      </c>
      <c r="AS68" s="18" t="s">
        <v>1159</v>
      </c>
      <c r="AT68" s="18" t="s">
        <v>579</v>
      </c>
      <c r="AU68" s="18" t="e">
        <f t="shared" si="2"/>
        <v>#REF!</v>
      </c>
      <c r="AV68" s="18" t="s">
        <v>596</v>
      </c>
      <c r="AW68" s="18" t="s">
        <v>597</v>
      </c>
      <c r="AX68" s="18"/>
      <c r="AY68" s="18" t="s">
        <v>4</v>
      </c>
      <c r="AZ68" s="18"/>
      <c r="BA68" s="18" t="e">
        <f t="shared" si="3"/>
        <v>#REF!</v>
      </c>
      <c r="BB68" s="18"/>
      <c r="BC68" s="18" t="s">
        <v>596</v>
      </c>
      <c r="BD68" s="19">
        <v>44848</v>
      </c>
      <c r="BE68" s="18"/>
      <c r="BF68" s="18" t="e">
        <f t="shared" si="4"/>
        <v>#REF!</v>
      </c>
      <c r="BG68" s="18"/>
      <c r="BH68" s="18"/>
      <c r="BI68" s="18"/>
      <c r="BJ68" s="18" t="e">
        <f t="shared" si="5"/>
        <v>#REF!</v>
      </c>
      <c r="BK68" s="18" t="e">
        <f t="shared" si="6"/>
        <v>#REF!</v>
      </c>
    </row>
    <row r="69" spans="1:63" ht="13">
      <c r="A69" s="11">
        <v>68</v>
      </c>
      <c r="B69" s="11" t="s">
        <v>22</v>
      </c>
      <c r="C69" s="11" t="s">
        <v>4</v>
      </c>
      <c r="D69" s="11" t="s">
        <v>93</v>
      </c>
      <c r="E69" s="12" t="str">
        <f t="shared" si="0"/>
        <v>JKEZ0020 - Haldia West - Chakraborty Tyre Repairing</v>
      </c>
      <c r="F69" s="11" t="s">
        <v>1160</v>
      </c>
      <c r="G69" s="11" t="s">
        <v>1161</v>
      </c>
      <c r="H69" s="11" t="s">
        <v>447</v>
      </c>
      <c r="I69" s="11"/>
      <c r="J69" s="11" t="s">
        <v>579</v>
      </c>
      <c r="K69" s="11" t="s">
        <v>580</v>
      </c>
      <c r="L69" s="8"/>
      <c r="M69" s="8" t="s">
        <v>666</v>
      </c>
      <c r="N69" s="11" t="s">
        <v>667</v>
      </c>
      <c r="O69" s="11" t="s">
        <v>1162</v>
      </c>
      <c r="P69" s="11">
        <v>9002713742</v>
      </c>
      <c r="Q69" s="11"/>
      <c r="R69" s="12"/>
      <c r="S69" s="11"/>
      <c r="T69" s="20" t="s">
        <v>34</v>
      </c>
      <c r="U69" s="20" t="s">
        <v>330</v>
      </c>
      <c r="V69" s="13" t="s">
        <v>1163</v>
      </c>
      <c r="W69" s="11">
        <v>22.084727999999998</v>
      </c>
      <c r="X69" s="11">
        <v>88.046310000000005</v>
      </c>
      <c r="Y69" s="11" t="s">
        <v>1164</v>
      </c>
      <c r="Z69" s="14" t="e">
        <f ca="1">IF(_xludf.MAXIFS(#REF!,#REF!,D69)=0,"Before 31st Aug'23",_xludf.MAXIFS(#REF!,#REF!,D69))</f>
        <v>#NAME?</v>
      </c>
      <c r="AA69" s="8" t="e">
        <f>COUNTIFS(#REF!,E69,#REF!,"&gt;0")</f>
        <v>#REF!</v>
      </c>
      <c r="AB69" s="15">
        <v>2</v>
      </c>
      <c r="AC69" s="8">
        <v>11</v>
      </c>
      <c r="AD69" s="8">
        <v>157</v>
      </c>
      <c r="AE69" s="8" t="e">
        <f>VLOOKUP(D69,#REF!,5,0)</f>
        <v>#REF!</v>
      </c>
      <c r="AF69" s="8" t="e">
        <f t="shared" si="1"/>
        <v>#REF!</v>
      </c>
      <c r="AG69" s="8" t="s">
        <v>587</v>
      </c>
      <c r="AH69" s="8" t="s">
        <v>602</v>
      </c>
      <c r="AI69" s="8" t="s">
        <v>485</v>
      </c>
      <c r="AJ69" s="8" t="s">
        <v>589</v>
      </c>
      <c r="AK69" s="8" t="s">
        <v>637</v>
      </c>
      <c r="AL69" s="8">
        <v>9</v>
      </c>
      <c r="AM69" s="8" t="s">
        <v>240</v>
      </c>
      <c r="AN69" s="16" t="s">
        <v>1165</v>
      </c>
      <c r="AO69" s="17" t="s">
        <v>1166</v>
      </c>
      <c r="AP69" s="18" t="s">
        <v>1162</v>
      </c>
      <c r="AQ69" s="18" t="s">
        <v>593</v>
      </c>
      <c r="AR69" s="17" t="s">
        <v>1167</v>
      </c>
      <c r="AS69" s="18" t="s">
        <v>1168</v>
      </c>
      <c r="AT69" s="18" t="s">
        <v>579</v>
      </c>
      <c r="AU69" s="18" t="e">
        <f t="shared" si="2"/>
        <v>#REF!</v>
      </c>
      <c r="AV69" s="18" t="s">
        <v>596</v>
      </c>
      <c r="AW69" s="18" t="s">
        <v>597</v>
      </c>
      <c r="AX69" s="18"/>
      <c r="AY69" s="18" t="s">
        <v>4</v>
      </c>
      <c r="AZ69" s="18"/>
      <c r="BA69" s="18" t="e">
        <f t="shared" si="3"/>
        <v>#REF!</v>
      </c>
      <c r="BB69" s="18"/>
      <c r="BC69" s="18" t="s">
        <v>596</v>
      </c>
      <c r="BD69" s="21">
        <v>44951</v>
      </c>
      <c r="BE69" s="18"/>
      <c r="BF69" s="18" t="e">
        <f t="shared" si="4"/>
        <v>#REF!</v>
      </c>
      <c r="BG69" s="18"/>
      <c r="BH69" s="18"/>
      <c r="BI69" s="18"/>
      <c r="BJ69" s="18" t="e">
        <f t="shared" si="5"/>
        <v>#REF!</v>
      </c>
      <c r="BK69" s="18" t="e">
        <f t="shared" si="6"/>
        <v>#REF!</v>
      </c>
    </row>
    <row r="70" spans="1:63" ht="13">
      <c r="A70" s="11">
        <v>69</v>
      </c>
      <c r="B70" s="11" t="s">
        <v>22</v>
      </c>
      <c r="C70" s="11" t="s">
        <v>4</v>
      </c>
      <c r="D70" s="11" t="s">
        <v>1169</v>
      </c>
      <c r="E70" s="12" t="str">
        <f t="shared" si="0"/>
        <v>JKEZ0021 - Ali Azam - Ali Azam Tyre Shop</v>
      </c>
      <c r="F70" s="11" t="s">
        <v>1170</v>
      </c>
      <c r="G70" s="11" t="s">
        <v>1171</v>
      </c>
      <c r="H70" s="11" t="s">
        <v>447</v>
      </c>
      <c r="I70" s="11"/>
      <c r="J70" s="11" t="s">
        <v>33</v>
      </c>
      <c r="K70" s="11" t="s">
        <v>633</v>
      </c>
      <c r="L70" s="8" t="s">
        <v>1005</v>
      </c>
      <c r="M70" s="8" t="s">
        <v>666</v>
      </c>
      <c r="N70" s="11" t="s">
        <v>667</v>
      </c>
      <c r="O70" s="11" t="s">
        <v>1171</v>
      </c>
      <c r="P70" s="11" t="s">
        <v>1172</v>
      </c>
      <c r="Q70" s="11"/>
      <c r="R70" s="12"/>
      <c r="S70" s="11"/>
      <c r="T70" s="20" t="s">
        <v>34</v>
      </c>
      <c r="U70" s="20" t="s">
        <v>189</v>
      </c>
      <c r="V70" s="13" t="s">
        <v>1173</v>
      </c>
      <c r="W70" s="11">
        <v>22.645994999999999</v>
      </c>
      <c r="X70" s="11">
        <v>88.378820000000005</v>
      </c>
      <c r="Y70" s="11" t="s">
        <v>667</v>
      </c>
      <c r="Z70" s="14" t="e">
        <f ca="1">IF(_xludf.MAXIFS(#REF!,#REF!,D70)=0,"Before 31st Aug'23",_xludf.MAXIFS(#REF!,#REF!,D70))</f>
        <v>#NAME?</v>
      </c>
      <c r="AA70" s="8" t="e">
        <f>COUNTIFS(#REF!,E70,#REF!,"&gt;0")</f>
        <v>#REF!</v>
      </c>
      <c r="AB70" s="15">
        <v>0</v>
      </c>
      <c r="AC70" s="8">
        <v>0</v>
      </c>
      <c r="AD70" s="8">
        <v>0</v>
      </c>
      <c r="AE70" s="8">
        <v>0</v>
      </c>
      <c r="AF70" s="8" t="e">
        <f t="shared" si="1"/>
        <v>#REF!</v>
      </c>
      <c r="AG70" s="8" t="s">
        <v>683</v>
      </c>
      <c r="AH70" s="8" t="s">
        <v>1174</v>
      </c>
      <c r="AI70" s="8" t="s">
        <v>4</v>
      </c>
      <c r="AJ70" s="8" t="s">
        <v>4</v>
      </c>
      <c r="AK70" s="8"/>
      <c r="AL70" s="8"/>
      <c r="AM70" s="8"/>
      <c r="AN70" s="16"/>
      <c r="AO70" s="8"/>
      <c r="AP70" s="18"/>
      <c r="AQ70" s="18"/>
      <c r="AR70" s="8"/>
      <c r="AS70" s="18"/>
      <c r="AT70" s="18"/>
      <c r="AU70" s="18" t="e">
        <f t="shared" si="2"/>
        <v>#REF!</v>
      </c>
      <c r="AV70" s="18" t="s">
        <v>596</v>
      </c>
      <c r="AW70" s="18" t="s">
        <v>597</v>
      </c>
      <c r="AX70" s="18"/>
      <c r="AY70" s="18" t="s">
        <v>4</v>
      </c>
      <c r="AZ70" s="18"/>
      <c r="BA70" s="18" t="e">
        <f t="shared" si="3"/>
        <v>#REF!</v>
      </c>
      <c r="BB70" s="18"/>
      <c r="BC70" s="18" t="s">
        <v>596</v>
      </c>
      <c r="BD70" s="19">
        <v>44884</v>
      </c>
      <c r="BE70" s="18"/>
      <c r="BF70" s="18" t="e">
        <f t="shared" si="4"/>
        <v>#REF!</v>
      </c>
      <c r="BG70" s="18"/>
      <c r="BH70" s="18"/>
      <c r="BI70" s="18"/>
      <c r="BJ70" s="18" t="e">
        <f t="shared" si="5"/>
        <v>#REF!</v>
      </c>
      <c r="BK70" s="18" t="e">
        <f t="shared" si="6"/>
        <v>#REF!</v>
      </c>
    </row>
    <row r="71" spans="1:63" ht="13">
      <c r="A71" s="11">
        <v>70</v>
      </c>
      <c r="B71" s="11" t="s">
        <v>22</v>
      </c>
      <c r="C71" s="11" t="s">
        <v>4</v>
      </c>
      <c r="D71" s="11" t="s">
        <v>79</v>
      </c>
      <c r="E71" s="12" t="str">
        <f t="shared" si="0"/>
        <v>JKEZ0022 - Jamshedpur - Md. Khusru Tyre Shop</v>
      </c>
      <c r="F71" s="11" t="s">
        <v>1175</v>
      </c>
      <c r="G71" s="11" t="s">
        <v>289</v>
      </c>
      <c r="H71" s="11" t="s">
        <v>809</v>
      </c>
      <c r="I71" s="11" t="s">
        <v>1176</v>
      </c>
      <c r="J71" s="11" t="s">
        <v>579</v>
      </c>
      <c r="K71" s="11" t="s">
        <v>580</v>
      </c>
      <c r="L71" s="8"/>
      <c r="M71" s="8" t="s">
        <v>666</v>
      </c>
      <c r="N71" s="11" t="s">
        <v>667</v>
      </c>
      <c r="O71" s="11" t="s">
        <v>1177</v>
      </c>
      <c r="P71" s="11" t="s">
        <v>1178</v>
      </c>
      <c r="Q71" s="11"/>
      <c r="R71" s="12"/>
      <c r="S71" s="11"/>
      <c r="T71" s="20" t="s">
        <v>16</v>
      </c>
      <c r="U71" s="20" t="s">
        <v>148</v>
      </c>
      <c r="V71" s="29" t="s">
        <v>1179</v>
      </c>
      <c r="W71" s="11">
        <v>22.875229900000001</v>
      </c>
      <c r="X71" s="11">
        <v>86.194950199999994</v>
      </c>
      <c r="Y71" s="11" t="s">
        <v>667</v>
      </c>
      <c r="Z71" s="14" t="e">
        <f ca="1">IF(_xludf.MAXIFS(#REF!,#REF!,D71)=0,"Before 31st Aug'23",_xludf.MAXIFS(#REF!,#REF!,D71))</f>
        <v>#NAME?</v>
      </c>
      <c r="AA71" s="8" t="e">
        <f>COUNTIFS(#REF!,E71,#REF!,"&gt;0")</f>
        <v>#REF!</v>
      </c>
      <c r="AB71" s="15">
        <v>9</v>
      </c>
      <c r="AC71" s="8">
        <v>0</v>
      </c>
      <c r="AD71" s="8">
        <v>604</v>
      </c>
      <c r="AE71" s="8" t="e">
        <f>VLOOKUP(D71,#REF!,5,0)</f>
        <v>#REF!</v>
      </c>
      <c r="AF71" s="8" t="e">
        <f t="shared" si="1"/>
        <v>#REF!</v>
      </c>
      <c r="AG71" s="8" t="s">
        <v>587</v>
      </c>
      <c r="AH71" s="8" t="s">
        <v>588</v>
      </c>
      <c r="AI71" s="8" t="s">
        <v>485</v>
      </c>
      <c r="AJ71" s="8" t="s">
        <v>589</v>
      </c>
      <c r="AK71" s="8" t="s">
        <v>603</v>
      </c>
      <c r="AL71" s="8">
        <v>8</v>
      </c>
      <c r="AM71" s="8"/>
      <c r="AN71" s="16" t="s">
        <v>1180</v>
      </c>
      <c r="AO71" s="17" t="s">
        <v>1181</v>
      </c>
      <c r="AP71" s="18" t="s">
        <v>1182</v>
      </c>
      <c r="AQ71" s="18" t="s">
        <v>1183</v>
      </c>
      <c r="AR71" s="17" t="s">
        <v>1184</v>
      </c>
      <c r="AS71" s="18" t="s">
        <v>1185</v>
      </c>
      <c r="AT71" s="18" t="s">
        <v>579</v>
      </c>
      <c r="AU71" s="18" t="e">
        <f t="shared" si="2"/>
        <v>#REF!</v>
      </c>
      <c r="AV71" s="18" t="s">
        <v>596</v>
      </c>
      <c r="AW71" s="18" t="s">
        <v>597</v>
      </c>
      <c r="AX71" s="18"/>
      <c r="AY71" s="18" t="s">
        <v>4</v>
      </c>
      <c r="AZ71" s="18"/>
      <c r="BA71" s="18" t="e">
        <f t="shared" si="3"/>
        <v>#REF!</v>
      </c>
      <c r="BB71" s="18"/>
      <c r="BC71" s="18" t="s">
        <v>596</v>
      </c>
      <c r="BD71" s="19">
        <v>44891</v>
      </c>
      <c r="BE71" s="18"/>
      <c r="BF71" s="18" t="e">
        <f t="shared" si="4"/>
        <v>#REF!</v>
      </c>
      <c r="BG71" s="18"/>
      <c r="BH71" s="18"/>
      <c r="BI71" s="18"/>
      <c r="BJ71" s="18" t="e">
        <f t="shared" si="5"/>
        <v>#REF!</v>
      </c>
      <c r="BK71" s="18" t="e">
        <f t="shared" si="6"/>
        <v>#REF!</v>
      </c>
    </row>
    <row r="72" spans="1:63" ht="13">
      <c r="A72" s="11">
        <v>71</v>
      </c>
      <c r="B72" s="11" t="s">
        <v>22</v>
      </c>
      <c r="C72" s="11" t="s">
        <v>4</v>
      </c>
      <c r="D72" s="11" t="s">
        <v>23</v>
      </c>
      <c r="E72" s="12" t="str">
        <f t="shared" si="0"/>
        <v>JKWZ0030 - Mumbai Ajivali - New Teghi Tyre</v>
      </c>
      <c r="F72" s="11" t="s">
        <v>1186</v>
      </c>
      <c r="G72" s="11" t="s">
        <v>1187</v>
      </c>
      <c r="H72" s="11" t="s">
        <v>809</v>
      </c>
      <c r="I72" s="11" t="s">
        <v>2</v>
      </c>
      <c r="J72" s="11" t="s">
        <v>579</v>
      </c>
      <c r="K72" s="11" t="s">
        <v>580</v>
      </c>
      <c r="L72" s="8"/>
      <c r="M72" s="8" t="s">
        <v>581</v>
      </c>
      <c r="N72" s="11" t="s">
        <v>582</v>
      </c>
      <c r="O72" s="11" t="s">
        <v>1188</v>
      </c>
      <c r="P72" s="11" t="s">
        <v>1189</v>
      </c>
      <c r="Q72" s="11"/>
      <c r="R72" s="12"/>
      <c r="S72" s="11"/>
      <c r="T72" s="20" t="s">
        <v>6</v>
      </c>
      <c r="U72" s="20" t="s">
        <v>210</v>
      </c>
      <c r="V72" s="29" t="s">
        <v>1190</v>
      </c>
      <c r="W72" s="11">
        <v>18.955558</v>
      </c>
      <c r="X72" s="11">
        <v>73.163168999999996</v>
      </c>
      <c r="Y72" s="11" t="s">
        <v>667</v>
      </c>
      <c r="Z72" s="14" t="e">
        <f ca="1">IF(_xludf.MAXIFS(#REF!,#REF!,D72)=0,"Before 31st Aug'23",_xludf.MAXIFS(#REF!,#REF!,D72))</f>
        <v>#NAME?</v>
      </c>
      <c r="AA72" s="8" t="e">
        <f>COUNTIFS(#REF!,E72,#REF!,"&gt;0")</f>
        <v>#REF!</v>
      </c>
      <c r="AB72" s="15">
        <v>3</v>
      </c>
      <c r="AC72" s="8">
        <v>0</v>
      </c>
      <c r="AD72" s="8">
        <v>144</v>
      </c>
      <c r="AE72" s="8">
        <v>0</v>
      </c>
      <c r="AF72" s="8" t="e">
        <f t="shared" si="1"/>
        <v>#REF!</v>
      </c>
      <c r="AG72" s="8" t="s">
        <v>587</v>
      </c>
      <c r="AH72" s="8" t="s">
        <v>695</v>
      </c>
      <c r="AI72" s="8" t="s">
        <v>485</v>
      </c>
      <c r="AJ72" s="8" t="s">
        <v>709</v>
      </c>
      <c r="AK72" s="8" t="s">
        <v>276</v>
      </c>
      <c r="AL72" s="8">
        <v>6</v>
      </c>
      <c r="AM72" s="8" t="s">
        <v>240</v>
      </c>
      <c r="AN72" s="16" t="s">
        <v>1191</v>
      </c>
      <c r="AO72" s="17" t="s">
        <v>1192</v>
      </c>
      <c r="AP72" s="18" t="s">
        <v>1193</v>
      </c>
      <c r="AQ72" s="18" t="s">
        <v>593</v>
      </c>
      <c r="AR72" s="17" t="s">
        <v>1194</v>
      </c>
      <c r="AS72" s="18" t="s">
        <v>1195</v>
      </c>
      <c r="AT72" s="18" t="s">
        <v>579</v>
      </c>
      <c r="AU72" s="18" t="e">
        <f t="shared" si="2"/>
        <v>#REF!</v>
      </c>
      <c r="AV72" s="18" t="s">
        <v>596</v>
      </c>
      <c r="AW72" s="18" t="s">
        <v>597</v>
      </c>
      <c r="AX72" s="18"/>
      <c r="AY72" s="18" t="s">
        <v>4</v>
      </c>
      <c r="AZ72" s="18"/>
      <c r="BA72" s="18" t="e">
        <f t="shared" si="3"/>
        <v>#REF!</v>
      </c>
      <c r="BB72" s="18"/>
      <c r="BC72" s="18" t="s">
        <v>596</v>
      </c>
      <c r="BD72" s="21">
        <v>44872</v>
      </c>
      <c r="BE72" s="18"/>
      <c r="BF72" s="18" t="e">
        <f t="shared" si="4"/>
        <v>#REF!</v>
      </c>
      <c r="BG72" s="18"/>
      <c r="BH72" s="18"/>
      <c r="BI72" s="18"/>
      <c r="BJ72" s="18" t="e">
        <f t="shared" si="5"/>
        <v>#REF!</v>
      </c>
      <c r="BK72" s="18" t="e">
        <f t="shared" si="6"/>
        <v>#REF!</v>
      </c>
    </row>
    <row r="73" spans="1:63" ht="13">
      <c r="A73" s="11">
        <v>72</v>
      </c>
      <c r="B73" s="11" t="s">
        <v>22</v>
      </c>
      <c r="C73" s="11" t="s">
        <v>4</v>
      </c>
      <c r="D73" s="11" t="s">
        <v>97</v>
      </c>
      <c r="E73" s="12" t="str">
        <f t="shared" si="0"/>
        <v>JKEZ0023 - Lumsnong Meghalaya - Kgn Tyre Workshop</v>
      </c>
      <c r="F73" s="11" t="s">
        <v>1196</v>
      </c>
      <c r="G73" s="11" t="s">
        <v>1197</v>
      </c>
      <c r="H73" s="11" t="s">
        <v>468</v>
      </c>
      <c r="I73" s="11" t="s">
        <v>1198</v>
      </c>
      <c r="J73" s="11" t="s">
        <v>579</v>
      </c>
      <c r="K73" s="11" t="s">
        <v>580</v>
      </c>
      <c r="L73" s="8"/>
      <c r="M73" s="8" t="s">
        <v>666</v>
      </c>
      <c r="N73" s="11" t="s">
        <v>667</v>
      </c>
      <c r="O73" s="11" t="s">
        <v>1199</v>
      </c>
      <c r="P73" s="11" t="s">
        <v>1200</v>
      </c>
      <c r="Q73" s="11"/>
      <c r="R73" s="12"/>
      <c r="S73" s="11"/>
      <c r="T73" s="20" t="s">
        <v>96</v>
      </c>
      <c r="U73" s="20" t="s">
        <v>294</v>
      </c>
      <c r="V73" s="13" t="s">
        <v>1201</v>
      </c>
      <c r="W73" s="11">
        <v>25.1911016</v>
      </c>
      <c r="X73" s="11">
        <v>92.365515599999995</v>
      </c>
      <c r="Y73" s="11" t="s">
        <v>667</v>
      </c>
      <c r="Z73" s="14" t="e">
        <f ca="1">IF(_xludf.MAXIFS(#REF!,#REF!,D73)=0,"Before 31st Aug'23",_xludf.MAXIFS(#REF!,#REF!,D73))</f>
        <v>#NAME?</v>
      </c>
      <c r="AA73" s="8" t="e">
        <f>COUNTIFS(#REF!,E73,#REF!,"&gt;0")</f>
        <v>#REF!</v>
      </c>
      <c r="AB73" s="15">
        <v>0</v>
      </c>
      <c r="AC73" s="8">
        <v>0</v>
      </c>
      <c r="AD73" s="8">
        <v>2363</v>
      </c>
      <c r="AE73" s="8">
        <v>0</v>
      </c>
      <c r="AF73" s="8" t="e">
        <f t="shared" si="1"/>
        <v>#REF!</v>
      </c>
      <c r="AG73" s="8" t="s">
        <v>587</v>
      </c>
      <c r="AH73" s="8" t="s">
        <v>588</v>
      </c>
      <c r="AI73" s="8" t="s">
        <v>485</v>
      </c>
      <c r="AJ73" s="8" t="s">
        <v>589</v>
      </c>
      <c r="AK73" s="8" t="s">
        <v>603</v>
      </c>
      <c r="AL73" s="8">
        <v>8</v>
      </c>
      <c r="AM73" s="8" t="s">
        <v>240</v>
      </c>
      <c r="AN73" s="16"/>
      <c r="AO73" s="8"/>
      <c r="AP73" s="18" t="s">
        <v>1199</v>
      </c>
      <c r="AQ73" s="18" t="s">
        <v>593</v>
      </c>
      <c r="AR73" s="17" t="s">
        <v>1202</v>
      </c>
      <c r="AS73" s="18" t="s">
        <v>1203</v>
      </c>
      <c r="AT73" s="18" t="s">
        <v>485</v>
      </c>
      <c r="AU73" s="18" t="e">
        <f t="shared" si="2"/>
        <v>#REF!</v>
      </c>
      <c r="AV73" s="18" t="s">
        <v>596</v>
      </c>
      <c r="AW73" s="18" t="s">
        <v>597</v>
      </c>
      <c r="AX73" s="18"/>
      <c r="AY73" s="18" t="s">
        <v>4</v>
      </c>
      <c r="AZ73" s="18"/>
      <c r="BA73" s="18" t="e">
        <f t="shared" si="3"/>
        <v>#REF!</v>
      </c>
      <c r="BB73" s="18"/>
      <c r="BC73" s="18" t="s">
        <v>596</v>
      </c>
      <c r="BD73" s="19">
        <v>44908</v>
      </c>
      <c r="BE73" s="18"/>
      <c r="BF73" s="18" t="e">
        <f t="shared" si="4"/>
        <v>#REF!</v>
      </c>
      <c r="BG73" s="18"/>
      <c r="BH73" s="18"/>
      <c r="BI73" s="18"/>
      <c r="BJ73" s="18" t="e">
        <f t="shared" si="5"/>
        <v>#REF!</v>
      </c>
      <c r="BK73" s="18" t="e">
        <f t="shared" si="6"/>
        <v>#REF!</v>
      </c>
    </row>
    <row r="74" spans="1:63" ht="13">
      <c r="A74" s="11">
        <v>73</v>
      </c>
      <c r="B74" s="11" t="s">
        <v>22</v>
      </c>
      <c r="C74" s="11" t="s">
        <v>4</v>
      </c>
      <c r="D74" s="11" t="s">
        <v>476</v>
      </c>
      <c r="E74" s="12" t="str">
        <f t="shared" si="0"/>
        <v>JKWZ0031 - Bareja - Shree Ganesh Tyre Service</v>
      </c>
      <c r="F74" s="11" t="s">
        <v>1204</v>
      </c>
      <c r="G74" s="11" t="s">
        <v>306</v>
      </c>
      <c r="H74" s="11" t="s">
        <v>447</v>
      </c>
      <c r="I74" s="11"/>
      <c r="J74" s="11" t="s">
        <v>33</v>
      </c>
      <c r="K74" s="11" t="s">
        <v>580</v>
      </c>
      <c r="L74" s="8"/>
      <c r="M74" s="8" t="s">
        <v>581</v>
      </c>
      <c r="N74" s="11" t="s">
        <v>582</v>
      </c>
      <c r="O74" s="11" t="s">
        <v>1205</v>
      </c>
      <c r="P74" s="11">
        <v>9724762533</v>
      </c>
      <c r="Q74" s="11"/>
      <c r="R74" s="12"/>
      <c r="S74" s="11"/>
      <c r="T74" s="20" t="s">
        <v>15</v>
      </c>
      <c r="U74" s="20" t="s">
        <v>338</v>
      </c>
      <c r="V74" s="13" t="s">
        <v>1206</v>
      </c>
      <c r="W74" s="11">
        <v>22.85915322</v>
      </c>
      <c r="X74" s="11">
        <v>72.594117440000005</v>
      </c>
      <c r="Y74" s="11" t="s">
        <v>667</v>
      </c>
      <c r="Z74" s="14" t="e">
        <f ca="1">IF(_xludf.MAXIFS(#REF!,#REF!,D74)=0,"Before 31st Aug'23",_xludf.MAXIFS(#REF!,#REF!,D74))</f>
        <v>#NAME?</v>
      </c>
      <c r="AA74" s="8" t="e">
        <f>COUNTIFS(#REF!,E74,#REF!,"&gt;0")</f>
        <v>#REF!</v>
      </c>
      <c r="AB74" s="15">
        <v>0</v>
      </c>
      <c r="AC74" s="8">
        <v>0</v>
      </c>
      <c r="AD74" s="8">
        <v>10</v>
      </c>
      <c r="AE74" s="8">
        <v>0</v>
      </c>
      <c r="AF74" s="8" t="e">
        <f t="shared" si="1"/>
        <v>#REF!</v>
      </c>
      <c r="AG74" s="8" t="s">
        <v>1207</v>
      </c>
      <c r="AH74" s="8" t="s">
        <v>602</v>
      </c>
      <c r="AI74" s="8" t="s">
        <v>485</v>
      </c>
      <c r="AJ74" s="8" t="s">
        <v>709</v>
      </c>
      <c r="AK74" s="8" t="s">
        <v>284</v>
      </c>
      <c r="AL74" s="8">
        <v>8</v>
      </c>
      <c r="AM74" s="8"/>
      <c r="AN74" s="16"/>
      <c r="AO74" s="8"/>
      <c r="AP74" s="18" t="s">
        <v>1205</v>
      </c>
      <c r="AQ74" s="18" t="s">
        <v>593</v>
      </c>
      <c r="AR74" s="17" t="s">
        <v>1208</v>
      </c>
      <c r="AS74" s="18" t="s">
        <v>1209</v>
      </c>
      <c r="AT74" s="18" t="s">
        <v>579</v>
      </c>
      <c r="AU74" s="18" t="e">
        <f t="shared" si="2"/>
        <v>#REF!</v>
      </c>
      <c r="AV74" s="18" t="s">
        <v>596</v>
      </c>
      <c r="AW74" s="18"/>
      <c r="AX74" s="18"/>
      <c r="AY74" s="18" t="s">
        <v>4</v>
      </c>
      <c r="AZ74" s="18"/>
      <c r="BA74" s="18" t="e">
        <f t="shared" si="3"/>
        <v>#REF!</v>
      </c>
      <c r="BB74" s="18"/>
      <c r="BC74" s="18" t="s">
        <v>609</v>
      </c>
      <c r="BD74" s="18"/>
      <c r="BE74" s="18"/>
      <c r="BF74" s="18" t="e">
        <f t="shared" si="4"/>
        <v>#REF!</v>
      </c>
      <c r="BG74" s="18"/>
      <c r="BH74" s="18"/>
      <c r="BI74" s="18"/>
      <c r="BJ74" s="18" t="e">
        <f t="shared" si="5"/>
        <v>#REF!</v>
      </c>
      <c r="BK74" s="18" t="e">
        <f t="shared" si="6"/>
        <v>#REF!</v>
      </c>
    </row>
    <row r="75" spans="1:63" ht="13">
      <c r="A75" s="11">
        <v>74</v>
      </c>
      <c r="B75" s="11" t="s">
        <v>22</v>
      </c>
      <c r="C75" s="11" t="s">
        <v>4</v>
      </c>
      <c r="D75" s="11" t="s">
        <v>74</v>
      </c>
      <c r="E75" s="12" t="str">
        <f t="shared" si="0"/>
        <v>JKWZ0032 - Bhiwandi - Zakir Tyre Service</v>
      </c>
      <c r="F75" s="11" t="s">
        <v>1210</v>
      </c>
      <c r="G75" s="11" t="s">
        <v>132</v>
      </c>
      <c r="H75" s="11" t="s">
        <v>468</v>
      </c>
      <c r="I75" s="11" t="s">
        <v>1211</v>
      </c>
      <c r="J75" s="11" t="s">
        <v>33</v>
      </c>
      <c r="K75" s="11" t="s">
        <v>580</v>
      </c>
      <c r="L75" s="8"/>
      <c r="M75" s="8" t="s">
        <v>581</v>
      </c>
      <c r="N75" s="11" t="s">
        <v>582</v>
      </c>
      <c r="O75" s="11" t="s">
        <v>403</v>
      </c>
      <c r="P75" s="11" t="s">
        <v>1212</v>
      </c>
      <c r="Q75" s="11"/>
      <c r="R75" s="12"/>
      <c r="S75" s="11"/>
      <c r="T75" s="20" t="s">
        <v>6</v>
      </c>
      <c r="U75" s="20" t="s">
        <v>270</v>
      </c>
      <c r="V75" s="13" t="s">
        <v>1213</v>
      </c>
      <c r="W75" s="11">
        <v>19.249137000000001</v>
      </c>
      <c r="X75" s="11">
        <v>73.051271</v>
      </c>
      <c r="Y75" s="11" t="s">
        <v>232</v>
      </c>
      <c r="Z75" s="14" t="e">
        <f ca="1">IF(_xludf.MAXIFS(#REF!,#REF!,D75)=0,"Before 31st Aug'23",_xludf.MAXIFS(#REF!,#REF!,D75))</f>
        <v>#NAME?</v>
      </c>
      <c r="AA75" s="8" t="e">
        <f>COUNTIFS(#REF!,E75,#REF!,"&gt;0")</f>
        <v>#REF!</v>
      </c>
      <c r="AB75" s="15">
        <v>10</v>
      </c>
      <c r="AC75" s="8">
        <v>1</v>
      </c>
      <c r="AD75" s="8">
        <v>972</v>
      </c>
      <c r="AE75" s="8" t="e">
        <f>VLOOKUP(D75,#REF!,5,0)</f>
        <v>#REF!</v>
      </c>
      <c r="AF75" s="8" t="e">
        <f t="shared" si="1"/>
        <v>#REF!</v>
      </c>
      <c r="AG75" s="8" t="s">
        <v>587</v>
      </c>
      <c r="AH75" s="8" t="s">
        <v>695</v>
      </c>
      <c r="AI75" s="8" t="s">
        <v>485</v>
      </c>
      <c r="AJ75" s="8" t="s">
        <v>709</v>
      </c>
      <c r="AK75" s="8" t="s">
        <v>603</v>
      </c>
      <c r="AL75" s="8">
        <v>8</v>
      </c>
      <c r="AM75" s="8" t="s">
        <v>242</v>
      </c>
      <c r="AN75" s="16" t="s">
        <v>1214</v>
      </c>
      <c r="AO75" s="17" t="s">
        <v>1215</v>
      </c>
      <c r="AP75" s="18" t="s">
        <v>1216</v>
      </c>
      <c r="AQ75" s="18" t="s">
        <v>1086</v>
      </c>
      <c r="AR75" s="17" t="s">
        <v>1217</v>
      </c>
      <c r="AS75" s="18" t="s">
        <v>1218</v>
      </c>
      <c r="AT75" s="18" t="s">
        <v>579</v>
      </c>
      <c r="AU75" s="18" t="e">
        <f t="shared" si="2"/>
        <v>#REF!</v>
      </c>
      <c r="AV75" s="18" t="s">
        <v>596</v>
      </c>
      <c r="AW75" s="18" t="s">
        <v>597</v>
      </c>
      <c r="AX75" s="18"/>
      <c r="AY75" s="18" t="s">
        <v>4</v>
      </c>
      <c r="AZ75" s="18"/>
      <c r="BA75" s="18" t="e">
        <f t="shared" si="3"/>
        <v>#REF!</v>
      </c>
      <c r="BB75" s="18"/>
      <c r="BC75" s="18" t="s">
        <v>596</v>
      </c>
      <c r="BD75" s="18" t="s">
        <v>4</v>
      </c>
      <c r="BE75" s="18"/>
      <c r="BF75" s="18" t="e">
        <f t="shared" si="4"/>
        <v>#REF!</v>
      </c>
      <c r="BG75" s="18"/>
      <c r="BH75" s="18"/>
      <c r="BI75" s="18"/>
      <c r="BJ75" s="18" t="e">
        <f t="shared" si="5"/>
        <v>#REF!</v>
      </c>
      <c r="BK75" s="18" t="e">
        <f t="shared" si="6"/>
        <v>#REF!</v>
      </c>
    </row>
    <row r="76" spans="1:63" ht="13">
      <c r="A76" s="11">
        <v>75</v>
      </c>
      <c r="B76" s="11" t="s">
        <v>22</v>
      </c>
      <c r="C76" s="11" t="s">
        <v>4</v>
      </c>
      <c r="D76" s="11" t="s">
        <v>310</v>
      </c>
      <c r="E76" s="12" t="str">
        <f t="shared" si="0"/>
        <v>JKNZ0013 - Bilaspur - KGN Tyre Service</v>
      </c>
      <c r="F76" s="11" t="s">
        <v>1219</v>
      </c>
      <c r="G76" s="11" t="s">
        <v>105</v>
      </c>
      <c r="H76" s="11" t="s">
        <v>447</v>
      </c>
      <c r="I76" s="11"/>
      <c r="J76" s="11" t="s">
        <v>33</v>
      </c>
      <c r="K76" s="11" t="s">
        <v>580</v>
      </c>
      <c r="L76" s="8"/>
      <c r="M76" s="8" t="s">
        <v>429</v>
      </c>
      <c r="N76" s="11" t="s">
        <v>776</v>
      </c>
      <c r="O76" s="11" t="s">
        <v>1220</v>
      </c>
      <c r="P76" s="11" t="s">
        <v>1221</v>
      </c>
      <c r="Q76" s="11"/>
      <c r="R76" s="12"/>
      <c r="S76" s="11"/>
      <c r="T76" s="20" t="s">
        <v>24</v>
      </c>
      <c r="U76" s="20" t="s">
        <v>228</v>
      </c>
      <c r="V76" s="13" t="s">
        <v>1222</v>
      </c>
      <c r="W76" s="11">
        <v>28.281388</v>
      </c>
      <c r="X76" s="11">
        <v>76.852417000000003</v>
      </c>
      <c r="Y76" s="11" t="s">
        <v>365</v>
      </c>
      <c r="Z76" s="14" t="e">
        <f ca="1">IF(_xludf.MAXIFS(#REF!,#REF!,D76)=0,"Before 31st Aug'23",_xludf.MAXIFS(#REF!,#REF!,D76))</f>
        <v>#NAME?</v>
      </c>
      <c r="AA76" s="8" t="e">
        <f>COUNTIFS(#REF!,E76,#REF!,"&gt;0")</f>
        <v>#REF!</v>
      </c>
      <c r="AB76" s="15">
        <v>2</v>
      </c>
      <c r="AC76" s="8">
        <v>4</v>
      </c>
      <c r="AD76" s="8">
        <v>41</v>
      </c>
      <c r="AE76" s="8" t="e">
        <f>VLOOKUP(D76,#REF!,5,0)</f>
        <v>#REF!</v>
      </c>
      <c r="AF76" s="8" t="e">
        <f t="shared" si="1"/>
        <v>#REF!</v>
      </c>
      <c r="AG76" s="10" t="s">
        <v>775</v>
      </c>
      <c r="AH76" s="8" t="s">
        <v>22</v>
      </c>
      <c r="AI76" s="8" t="s">
        <v>4</v>
      </c>
      <c r="AJ76" s="8" t="s">
        <v>4</v>
      </c>
      <c r="AK76" s="8"/>
      <c r="AL76" s="8"/>
      <c r="AM76" s="8"/>
      <c r="AN76" s="16"/>
      <c r="AO76" s="8"/>
      <c r="AP76" s="18" t="s">
        <v>1223</v>
      </c>
      <c r="AQ76" s="18" t="s">
        <v>828</v>
      </c>
      <c r="AR76" s="17" t="s">
        <v>1224</v>
      </c>
      <c r="AS76" s="18" t="s">
        <v>1225</v>
      </c>
      <c r="AT76" s="18" t="s">
        <v>579</v>
      </c>
      <c r="AU76" s="18" t="e">
        <f t="shared" si="2"/>
        <v>#REF!</v>
      </c>
      <c r="AV76" s="18" t="s">
        <v>596</v>
      </c>
      <c r="AW76" s="18"/>
      <c r="AX76" s="18"/>
      <c r="AY76" s="18" t="s">
        <v>4</v>
      </c>
      <c r="AZ76" s="18"/>
      <c r="BA76" s="18" t="e">
        <f t="shared" si="3"/>
        <v>#REF!</v>
      </c>
      <c r="BB76" s="18"/>
      <c r="BC76" s="18" t="s">
        <v>609</v>
      </c>
      <c r="BD76" s="18"/>
      <c r="BE76" s="18"/>
      <c r="BF76" s="18" t="e">
        <f t="shared" si="4"/>
        <v>#REF!</v>
      </c>
      <c r="BG76" s="18"/>
      <c r="BH76" s="18"/>
      <c r="BI76" s="18"/>
      <c r="BJ76" s="18" t="e">
        <f t="shared" si="5"/>
        <v>#REF!</v>
      </c>
      <c r="BK76" s="18" t="e">
        <f t="shared" si="6"/>
        <v>#REF!</v>
      </c>
    </row>
    <row r="77" spans="1:63" ht="13">
      <c r="A77" s="11">
        <v>76</v>
      </c>
      <c r="B77" s="11" t="s">
        <v>22</v>
      </c>
      <c r="C77" s="11" t="s">
        <v>4</v>
      </c>
      <c r="D77" s="11" t="s">
        <v>122</v>
      </c>
      <c r="E77" s="12" t="str">
        <f t="shared" si="0"/>
        <v>JKWZ0033 - Nagpur - Sarkar Tyre Service</v>
      </c>
      <c r="F77" s="11" t="s">
        <v>1226</v>
      </c>
      <c r="G77" s="11" t="s">
        <v>138</v>
      </c>
      <c r="H77" s="11" t="s">
        <v>447</v>
      </c>
      <c r="I77" s="11"/>
      <c r="J77" s="11" t="s">
        <v>579</v>
      </c>
      <c r="K77" s="11" t="s">
        <v>580</v>
      </c>
      <c r="L77" s="8"/>
      <c r="M77" s="8" t="s">
        <v>581</v>
      </c>
      <c r="N77" s="11" t="s">
        <v>582</v>
      </c>
      <c r="O77" s="11" t="s">
        <v>1227</v>
      </c>
      <c r="P77" s="11">
        <v>9975612490</v>
      </c>
      <c r="Q77" s="11"/>
      <c r="R77" s="12"/>
      <c r="S77" s="11"/>
      <c r="T77" s="20" t="s">
        <v>6</v>
      </c>
      <c r="U77" s="20" t="s">
        <v>138</v>
      </c>
      <c r="V77" s="13" t="s">
        <v>1228</v>
      </c>
      <c r="W77" s="11">
        <v>21.136574</v>
      </c>
      <c r="X77" s="11">
        <v>78.914900000000003</v>
      </c>
      <c r="Y77" s="11" t="s">
        <v>30</v>
      </c>
      <c r="Z77" s="14" t="e">
        <f ca="1">IF(_xludf.MAXIFS(#REF!,#REF!,D77)=0,"Before 31st Aug'23",_xludf.MAXIFS(#REF!,#REF!,D77))</f>
        <v>#NAME?</v>
      </c>
      <c r="AA77" s="8" t="e">
        <f>COUNTIFS(#REF!,E77,#REF!,"&gt;0")</f>
        <v>#REF!</v>
      </c>
      <c r="AB77" s="15">
        <v>21</v>
      </c>
      <c r="AC77" s="8">
        <v>18</v>
      </c>
      <c r="AD77" s="8">
        <v>115</v>
      </c>
      <c r="AE77" s="8" t="e">
        <f>VLOOKUP(D77,#REF!,5,0)</f>
        <v>#REF!</v>
      </c>
      <c r="AF77" s="8" t="e">
        <f t="shared" si="1"/>
        <v>#REF!</v>
      </c>
      <c r="AG77" s="8" t="s">
        <v>587</v>
      </c>
      <c r="AH77" s="8" t="s">
        <v>602</v>
      </c>
      <c r="AI77" s="8" t="s">
        <v>485</v>
      </c>
      <c r="AJ77" s="8" t="s">
        <v>709</v>
      </c>
      <c r="AK77" s="8" t="s">
        <v>637</v>
      </c>
      <c r="AL77" s="8">
        <v>9</v>
      </c>
      <c r="AM77" s="8" t="s">
        <v>240</v>
      </c>
      <c r="AN77" s="16" t="s">
        <v>1229</v>
      </c>
      <c r="AO77" s="8"/>
      <c r="AP77" s="18" t="s">
        <v>1230</v>
      </c>
      <c r="AQ77" s="18" t="s">
        <v>750</v>
      </c>
      <c r="AR77" s="17" t="s">
        <v>1231</v>
      </c>
      <c r="AS77" s="18" t="s">
        <v>1232</v>
      </c>
      <c r="AT77" s="18" t="s">
        <v>579</v>
      </c>
      <c r="AU77" s="18" t="e">
        <f t="shared" si="2"/>
        <v>#REF!</v>
      </c>
      <c r="AV77" s="18" t="s">
        <v>596</v>
      </c>
      <c r="AW77" s="18" t="s">
        <v>597</v>
      </c>
      <c r="AX77" s="18"/>
      <c r="AY77" s="18" t="s">
        <v>4</v>
      </c>
      <c r="AZ77" s="18"/>
      <c r="BA77" s="18" t="e">
        <f t="shared" si="3"/>
        <v>#REF!</v>
      </c>
      <c r="BB77" s="18"/>
      <c r="BC77" s="18" t="s">
        <v>596</v>
      </c>
      <c r="BD77" s="21">
        <v>44793</v>
      </c>
      <c r="BE77" s="18"/>
      <c r="BF77" s="18" t="e">
        <f t="shared" si="4"/>
        <v>#REF!</v>
      </c>
      <c r="BG77" s="18"/>
      <c r="BH77" s="18"/>
      <c r="BI77" s="18"/>
      <c r="BJ77" s="18" t="e">
        <f t="shared" si="5"/>
        <v>#REF!</v>
      </c>
      <c r="BK77" s="18" t="e">
        <f t="shared" si="6"/>
        <v>#REF!</v>
      </c>
    </row>
    <row r="78" spans="1:63" ht="13">
      <c r="A78" s="11">
        <v>77</v>
      </c>
      <c r="B78" s="11" t="s">
        <v>22</v>
      </c>
      <c r="C78" s="11" t="s">
        <v>4</v>
      </c>
      <c r="D78" s="11" t="s">
        <v>480</v>
      </c>
      <c r="E78" s="12" t="str">
        <f t="shared" si="0"/>
        <v>JKEZ0024 - Siliguri - Abinash Barman</v>
      </c>
      <c r="F78" s="11" t="s">
        <v>1233</v>
      </c>
      <c r="G78" s="11" t="s">
        <v>1234</v>
      </c>
      <c r="H78" s="11" t="s">
        <v>447</v>
      </c>
      <c r="I78" s="11"/>
      <c r="J78" s="11" t="s">
        <v>33</v>
      </c>
      <c r="K78" s="11" t="s">
        <v>1235</v>
      </c>
      <c r="L78" s="8"/>
      <c r="M78" s="8" t="s">
        <v>666</v>
      </c>
      <c r="N78" s="11" t="s">
        <v>667</v>
      </c>
      <c r="O78" s="11" t="s">
        <v>1233</v>
      </c>
      <c r="P78" s="11">
        <v>9735053635</v>
      </c>
      <c r="Q78" s="11"/>
      <c r="R78" s="12"/>
      <c r="S78" s="11"/>
      <c r="T78" s="20" t="s">
        <v>34</v>
      </c>
      <c r="U78" s="20" t="s">
        <v>1236</v>
      </c>
      <c r="V78" s="31" t="s">
        <v>1237</v>
      </c>
      <c r="W78" s="11">
        <v>26.656526499999998</v>
      </c>
      <c r="X78" s="11">
        <v>88.413782299999994</v>
      </c>
      <c r="Y78" s="11" t="s">
        <v>4</v>
      </c>
      <c r="Z78" s="14" t="e">
        <f ca="1">IF(_xludf.MAXIFS(#REF!,#REF!,D78)=0,"Before 31st Aug'23",_xludf.MAXIFS(#REF!,#REF!,D78))</f>
        <v>#NAME?</v>
      </c>
      <c r="AA78" s="8" t="e">
        <f>COUNTIFS(#REF!,E78,#REF!,"&gt;0")</f>
        <v>#REF!</v>
      </c>
      <c r="AB78" s="15">
        <v>13</v>
      </c>
      <c r="AC78" s="8">
        <v>7</v>
      </c>
      <c r="AD78" s="8">
        <v>4</v>
      </c>
      <c r="AE78" s="8" t="e">
        <f>VLOOKUP(D78,#REF!,5,0)</f>
        <v>#REF!</v>
      </c>
      <c r="AF78" s="8" t="e">
        <f t="shared" si="1"/>
        <v>#REF!</v>
      </c>
      <c r="AG78" s="8" t="s">
        <v>587</v>
      </c>
      <c r="AH78" s="8" t="s">
        <v>695</v>
      </c>
      <c r="AI78" s="8" t="s">
        <v>485</v>
      </c>
      <c r="AJ78" s="8" t="s">
        <v>709</v>
      </c>
      <c r="AK78" s="8" t="s">
        <v>284</v>
      </c>
      <c r="AL78" s="8">
        <v>8</v>
      </c>
      <c r="AM78" s="8"/>
      <c r="AN78" s="16"/>
      <c r="AO78" s="8"/>
      <c r="AP78" s="18" t="s">
        <v>1233</v>
      </c>
      <c r="AQ78" s="18" t="s">
        <v>593</v>
      </c>
      <c r="AR78" s="17" t="s">
        <v>1238</v>
      </c>
      <c r="AS78" s="18" t="s">
        <v>1239</v>
      </c>
      <c r="AT78" s="18" t="s">
        <v>579</v>
      </c>
      <c r="AU78" s="18" t="e">
        <f t="shared" si="2"/>
        <v>#REF!</v>
      </c>
      <c r="AV78" s="18" t="s">
        <v>609</v>
      </c>
      <c r="AW78" s="18"/>
      <c r="AX78" s="18"/>
      <c r="AY78" s="18"/>
      <c r="AZ78" s="18"/>
      <c r="BA78" s="18" t="e">
        <f t="shared" si="3"/>
        <v>#REF!</v>
      </c>
      <c r="BB78" s="18"/>
      <c r="BC78" s="18" t="s">
        <v>609</v>
      </c>
      <c r="BD78" s="18"/>
      <c r="BE78" s="18"/>
      <c r="BF78" s="18" t="e">
        <f t="shared" si="4"/>
        <v>#REF!</v>
      </c>
      <c r="BG78" s="18"/>
      <c r="BH78" s="18"/>
      <c r="BI78" s="18"/>
      <c r="BJ78" s="18" t="e">
        <f t="shared" si="5"/>
        <v>#REF!</v>
      </c>
      <c r="BK78" s="18" t="e">
        <f t="shared" si="6"/>
        <v>#REF!</v>
      </c>
    </row>
    <row r="79" spans="1:63" ht="13">
      <c r="A79" s="11">
        <v>78</v>
      </c>
      <c r="B79" s="11" t="s">
        <v>22</v>
      </c>
      <c r="C79" s="11" t="s">
        <v>4</v>
      </c>
      <c r="D79" s="11" t="s">
        <v>507</v>
      </c>
      <c r="E79" s="12" t="str">
        <f t="shared" si="0"/>
        <v>JKWZ0034 - Nagpur - Rizwan Tyre Works</v>
      </c>
      <c r="F79" s="11" t="s">
        <v>1240</v>
      </c>
      <c r="G79" s="11" t="s">
        <v>138</v>
      </c>
      <c r="H79" s="11" t="s">
        <v>447</v>
      </c>
      <c r="I79" s="11" t="s">
        <v>1241</v>
      </c>
      <c r="J79" s="11" t="s">
        <v>33</v>
      </c>
      <c r="K79" s="11" t="s">
        <v>633</v>
      </c>
      <c r="L79" s="8" t="s">
        <v>1242</v>
      </c>
      <c r="M79" s="8" t="s">
        <v>581</v>
      </c>
      <c r="N79" s="11" t="s">
        <v>582</v>
      </c>
      <c r="O79" s="11" t="s">
        <v>1243</v>
      </c>
      <c r="P79" s="11">
        <v>8208909635</v>
      </c>
      <c r="Q79" s="11"/>
      <c r="R79" s="12"/>
      <c r="S79" s="11"/>
      <c r="T79" s="20" t="s">
        <v>6</v>
      </c>
      <c r="U79" s="20" t="s">
        <v>138</v>
      </c>
      <c r="V79" s="13" t="s">
        <v>1244</v>
      </c>
      <c r="W79" s="11">
        <v>21.136265000000002</v>
      </c>
      <c r="X79" s="11">
        <v>78.903281699999994</v>
      </c>
      <c r="Y79" s="11" t="s">
        <v>1245</v>
      </c>
      <c r="Z79" s="14" t="e">
        <f ca="1">IF(_xludf.MAXIFS(#REF!,#REF!,D79)=0,"Before 31st Aug'23",_xludf.MAXIFS(#REF!,#REF!,D79))</f>
        <v>#NAME?</v>
      </c>
      <c r="AA79" s="8" t="e">
        <f>COUNTIFS(#REF!,E79,#REF!,"&gt;0")</f>
        <v>#REF!</v>
      </c>
      <c r="AB79" s="15">
        <v>4</v>
      </c>
      <c r="AC79" s="8">
        <v>0</v>
      </c>
      <c r="AD79" s="8">
        <v>75</v>
      </c>
      <c r="AE79" s="8">
        <v>0</v>
      </c>
      <c r="AF79" s="8" t="e">
        <f t="shared" si="1"/>
        <v>#REF!</v>
      </c>
      <c r="AG79" s="8" t="s">
        <v>587</v>
      </c>
      <c r="AH79" s="8" t="s">
        <v>588</v>
      </c>
      <c r="AI79" s="8" t="s">
        <v>485</v>
      </c>
      <c r="AJ79" s="8" t="s">
        <v>589</v>
      </c>
      <c r="AK79" s="8"/>
      <c r="AL79" s="8"/>
      <c r="AM79" s="8"/>
      <c r="AN79" s="16" t="s">
        <v>1246</v>
      </c>
      <c r="AO79" s="8"/>
      <c r="AP79" s="18" t="s">
        <v>1243</v>
      </c>
      <c r="AQ79" s="18" t="s">
        <v>652</v>
      </c>
      <c r="AR79" s="17" t="s">
        <v>1247</v>
      </c>
      <c r="AS79" s="18" t="s">
        <v>1248</v>
      </c>
      <c r="AT79" s="18" t="s">
        <v>579</v>
      </c>
      <c r="AU79" s="18" t="e">
        <f t="shared" si="2"/>
        <v>#REF!</v>
      </c>
      <c r="AV79" s="18" t="s">
        <v>596</v>
      </c>
      <c r="AW79" s="18" t="s">
        <v>597</v>
      </c>
      <c r="AX79" s="18"/>
      <c r="AY79" s="18" t="s">
        <v>4</v>
      </c>
      <c r="AZ79" s="18"/>
      <c r="BA79" s="18" t="e">
        <f t="shared" si="3"/>
        <v>#REF!</v>
      </c>
      <c r="BB79" s="18"/>
      <c r="BC79" s="18" t="s">
        <v>596</v>
      </c>
      <c r="BD79" s="21">
        <v>44793</v>
      </c>
      <c r="BE79" s="18"/>
      <c r="BF79" s="18" t="e">
        <f t="shared" si="4"/>
        <v>#REF!</v>
      </c>
      <c r="BG79" s="18"/>
      <c r="BH79" s="18"/>
      <c r="BI79" s="18"/>
      <c r="BJ79" s="18" t="e">
        <f t="shared" si="5"/>
        <v>#REF!</v>
      </c>
      <c r="BK79" s="18" t="e">
        <f t="shared" si="6"/>
        <v>#REF!</v>
      </c>
    </row>
    <row r="80" spans="1:63" ht="13">
      <c r="A80" s="11">
        <v>79</v>
      </c>
      <c r="B80" s="11" t="s">
        <v>22</v>
      </c>
      <c r="C80" s="11" t="s">
        <v>4</v>
      </c>
      <c r="D80" s="11" t="s">
        <v>308</v>
      </c>
      <c r="E80" s="12" t="str">
        <f t="shared" si="0"/>
        <v>JKSZ0008 - Shamshabad - A1 Puncture Shop</v>
      </c>
      <c r="F80" s="11" t="s">
        <v>1249</v>
      </c>
      <c r="G80" s="11" t="s">
        <v>1250</v>
      </c>
      <c r="H80" s="11" t="s">
        <v>447</v>
      </c>
      <c r="I80" s="11"/>
      <c r="J80" s="11" t="s">
        <v>33</v>
      </c>
      <c r="K80" s="11" t="s">
        <v>580</v>
      </c>
      <c r="L80" s="8"/>
      <c r="M80" s="8" t="s">
        <v>1042</v>
      </c>
      <c r="N80" s="11" t="s">
        <v>1014</v>
      </c>
      <c r="O80" s="11" t="s">
        <v>1251</v>
      </c>
      <c r="P80" s="11" t="s">
        <v>1252</v>
      </c>
      <c r="Q80" s="11"/>
      <c r="R80" s="12"/>
      <c r="S80" s="11"/>
      <c r="T80" s="11" t="s">
        <v>69</v>
      </c>
      <c r="U80" s="11" t="s">
        <v>1253</v>
      </c>
      <c r="V80" s="29" t="s">
        <v>1254</v>
      </c>
      <c r="W80" s="11">
        <v>17.199373000000001</v>
      </c>
      <c r="X80" s="11">
        <v>78.323943999999997</v>
      </c>
      <c r="Y80" s="11" t="s">
        <v>1255</v>
      </c>
      <c r="Z80" s="14" t="e">
        <f ca="1">IF(_xludf.MAXIFS(#REF!,#REF!,D80)=0,"Before 31st Aug'23",_xludf.MAXIFS(#REF!,#REF!,D80))</f>
        <v>#NAME?</v>
      </c>
      <c r="AA80" s="8" t="e">
        <f>COUNTIFS(#REF!,E80,#REF!,"&gt;0")</f>
        <v>#REF!</v>
      </c>
      <c r="AB80" s="15">
        <v>2</v>
      </c>
      <c r="AC80" s="8">
        <v>1</v>
      </c>
      <c r="AD80" s="8">
        <v>2</v>
      </c>
      <c r="AE80" s="8" t="e">
        <f>VLOOKUP(D80,#REF!,5,0)</f>
        <v>#REF!</v>
      </c>
      <c r="AF80" s="8" t="e">
        <f t="shared" si="1"/>
        <v>#REF!</v>
      </c>
      <c r="AG80" s="8" t="s">
        <v>587</v>
      </c>
      <c r="AH80" s="8" t="s">
        <v>695</v>
      </c>
      <c r="AI80" s="8" t="s">
        <v>8</v>
      </c>
      <c r="AJ80" s="8" t="s">
        <v>4</v>
      </c>
      <c r="AK80" s="8" t="s">
        <v>637</v>
      </c>
      <c r="AL80" s="8">
        <v>8</v>
      </c>
      <c r="AM80" s="8" t="s">
        <v>240</v>
      </c>
      <c r="AN80" s="16"/>
      <c r="AO80" s="8"/>
      <c r="AP80" s="18" t="s">
        <v>1251</v>
      </c>
      <c r="AQ80" s="18" t="s">
        <v>1256</v>
      </c>
      <c r="AR80" s="17" t="s">
        <v>1257</v>
      </c>
      <c r="AS80" s="18" t="s">
        <v>1258</v>
      </c>
      <c r="AT80" s="18" t="s">
        <v>579</v>
      </c>
      <c r="AU80" s="18" t="e">
        <f t="shared" si="2"/>
        <v>#REF!</v>
      </c>
      <c r="AV80" s="18" t="s">
        <v>596</v>
      </c>
      <c r="AW80" s="18"/>
      <c r="AX80" s="18"/>
      <c r="AY80" s="18" t="s">
        <v>4</v>
      </c>
      <c r="AZ80" s="18"/>
      <c r="BA80" s="18" t="e">
        <f t="shared" si="3"/>
        <v>#REF!</v>
      </c>
      <c r="BB80" s="18"/>
      <c r="BC80" s="18" t="s">
        <v>609</v>
      </c>
      <c r="BD80" s="18"/>
      <c r="BE80" s="18"/>
      <c r="BF80" s="18" t="e">
        <f t="shared" si="4"/>
        <v>#REF!</v>
      </c>
      <c r="BG80" s="18"/>
      <c r="BH80" s="18"/>
      <c r="BI80" s="18"/>
      <c r="BJ80" s="18" t="e">
        <f t="shared" si="5"/>
        <v>#REF!</v>
      </c>
      <c r="BK80" s="18" t="e">
        <f t="shared" si="6"/>
        <v>#REF!</v>
      </c>
    </row>
    <row r="81" spans="1:63" ht="13">
      <c r="A81" s="11">
        <v>80</v>
      </c>
      <c r="B81" s="11" t="s">
        <v>22</v>
      </c>
      <c r="C81" s="11" t="s">
        <v>4</v>
      </c>
      <c r="D81" s="11" t="s">
        <v>317</v>
      </c>
      <c r="E81" s="12" t="str">
        <f t="shared" si="0"/>
        <v>JKWZ0035 - Dahaj - Sanjeevan Tyre Shop</v>
      </c>
      <c r="F81" s="11" t="s">
        <v>1259</v>
      </c>
      <c r="G81" s="11" t="s">
        <v>1260</v>
      </c>
      <c r="H81" s="11" t="s">
        <v>447</v>
      </c>
      <c r="I81" s="11"/>
      <c r="J81" s="11" t="s">
        <v>33</v>
      </c>
      <c r="K81" s="11" t="s">
        <v>580</v>
      </c>
      <c r="L81" s="8"/>
      <c r="M81" s="8" t="s">
        <v>581</v>
      </c>
      <c r="N81" s="11" t="s">
        <v>582</v>
      </c>
      <c r="O81" s="11" t="s">
        <v>1261</v>
      </c>
      <c r="P81" s="11" t="s">
        <v>1262</v>
      </c>
      <c r="Q81" s="11"/>
      <c r="R81" s="12"/>
      <c r="S81" s="11"/>
      <c r="T81" s="11" t="s">
        <v>15</v>
      </c>
      <c r="U81" s="11" t="s">
        <v>193</v>
      </c>
      <c r="V81" s="29" t="s">
        <v>1263</v>
      </c>
      <c r="W81" s="11">
        <v>21.708385</v>
      </c>
      <c r="X81" s="11">
        <v>72.858376000000007</v>
      </c>
      <c r="Y81" s="11" t="s">
        <v>55</v>
      </c>
      <c r="Z81" s="14" t="e">
        <f ca="1">IF(_xludf.MAXIFS(#REF!,#REF!,D81)=0,"Before 31st Aug'23",_xludf.MAXIFS(#REF!,#REF!,D81))</f>
        <v>#NAME?</v>
      </c>
      <c r="AA81" s="8" t="e">
        <f>COUNTIFS(#REF!,E81,#REF!,"&gt;0")</f>
        <v>#REF!</v>
      </c>
      <c r="AB81" s="15">
        <v>19</v>
      </c>
      <c r="AC81" s="8">
        <v>2</v>
      </c>
      <c r="AD81" s="8">
        <v>25</v>
      </c>
      <c r="AE81" s="8" t="e">
        <f>VLOOKUP(D81,#REF!,5,0)</f>
        <v>#REF!</v>
      </c>
      <c r="AF81" s="8" t="e">
        <f t="shared" si="1"/>
        <v>#REF!</v>
      </c>
      <c r="AG81" s="8" t="s">
        <v>587</v>
      </c>
      <c r="AH81" s="8" t="s">
        <v>588</v>
      </c>
      <c r="AI81" s="8" t="s">
        <v>485</v>
      </c>
      <c r="AJ81" s="8" t="s">
        <v>589</v>
      </c>
      <c r="AK81" s="8" t="s">
        <v>603</v>
      </c>
      <c r="AL81" s="8">
        <v>10</v>
      </c>
      <c r="AM81" s="8"/>
      <c r="AN81" s="16"/>
      <c r="AO81" s="8"/>
      <c r="AP81" s="18" t="s">
        <v>1264</v>
      </c>
      <c r="AQ81" s="18" t="s">
        <v>1256</v>
      </c>
      <c r="AR81" s="17" t="s">
        <v>1265</v>
      </c>
      <c r="AS81" s="18" t="s">
        <v>1266</v>
      </c>
      <c r="AT81" s="18" t="s">
        <v>579</v>
      </c>
      <c r="AU81" s="18" t="e">
        <f t="shared" si="2"/>
        <v>#REF!</v>
      </c>
      <c r="AV81" s="18" t="s">
        <v>596</v>
      </c>
      <c r="AW81" s="18"/>
      <c r="AX81" s="18"/>
      <c r="AY81" s="18" t="s">
        <v>4</v>
      </c>
      <c r="AZ81" s="18"/>
      <c r="BA81" s="18" t="e">
        <f t="shared" si="3"/>
        <v>#REF!</v>
      </c>
      <c r="BB81" s="18"/>
      <c r="BC81" s="18" t="s">
        <v>609</v>
      </c>
      <c r="BD81" s="18"/>
      <c r="BE81" s="18"/>
      <c r="BF81" s="18" t="e">
        <f t="shared" si="4"/>
        <v>#REF!</v>
      </c>
      <c r="BG81" s="18"/>
      <c r="BH81" s="18"/>
      <c r="BI81" s="18"/>
      <c r="BJ81" s="18" t="e">
        <f t="shared" si="5"/>
        <v>#REF!</v>
      </c>
      <c r="BK81" s="18" t="e">
        <f t="shared" si="6"/>
        <v>#REF!</v>
      </c>
    </row>
    <row r="82" spans="1:63" ht="13">
      <c r="A82" s="11">
        <v>81</v>
      </c>
      <c r="B82" s="11" t="s">
        <v>22</v>
      </c>
      <c r="C82" s="11" t="s">
        <v>4</v>
      </c>
      <c r="D82" s="11" t="s">
        <v>1267</v>
      </c>
      <c r="E82" s="12" t="str">
        <f t="shared" si="0"/>
        <v>JKEZ0025 - Bileipada - K.G.N Tyre Shop</v>
      </c>
      <c r="F82" s="11" t="s">
        <v>1268</v>
      </c>
      <c r="G82" s="11" t="s">
        <v>1269</v>
      </c>
      <c r="H82" s="11" t="s">
        <v>447</v>
      </c>
      <c r="I82" s="11"/>
      <c r="J82" s="11" t="s">
        <v>33</v>
      </c>
      <c r="K82" s="11" t="s">
        <v>580</v>
      </c>
      <c r="L82" s="8"/>
      <c r="M82" s="8" t="s">
        <v>666</v>
      </c>
      <c r="N82" s="11" t="s">
        <v>667</v>
      </c>
      <c r="O82" s="11" t="s">
        <v>1270</v>
      </c>
      <c r="P82" s="11">
        <v>8658715771</v>
      </c>
      <c r="Q82" s="11"/>
      <c r="R82" s="12"/>
      <c r="S82" s="11"/>
      <c r="T82" s="20" t="s">
        <v>3</v>
      </c>
      <c r="U82" s="20" t="s">
        <v>181</v>
      </c>
      <c r="V82" s="13" t="s">
        <v>1271</v>
      </c>
      <c r="W82" s="11">
        <v>22.054366980000001</v>
      </c>
      <c r="X82" s="11">
        <v>85.489831129999999</v>
      </c>
      <c r="Y82" s="11" t="s">
        <v>355</v>
      </c>
      <c r="Z82" s="14" t="e">
        <f ca="1">IF(_xludf.MAXIFS(#REF!,#REF!,D82)=0,"Before 31st Aug'23",_xludf.MAXIFS(#REF!,#REF!,D82))</f>
        <v>#NAME?</v>
      </c>
      <c r="AA82" s="8" t="e">
        <f>COUNTIFS(#REF!,E82,#REF!,"&gt;0")</f>
        <v>#REF!</v>
      </c>
      <c r="AB82" s="15">
        <v>0</v>
      </c>
      <c r="AC82" s="8">
        <v>0</v>
      </c>
      <c r="AD82" s="8">
        <v>32</v>
      </c>
      <c r="AE82" s="8">
        <v>0</v>
      </c>
      <c r="AF82" s="8" t="e">
        <f t="shared" si="1"/>
        <v>#REF!</v>
      </c>
      <c r="AG82" s="8" t="s">
        <v>587</v>
      </c>
      <c r="AH82" s="8" t="s">
        <v>588</v>
      </c>
      <c r="AI82" s="8" t="s">
        <v>485</v>
      </c>
      <c r="AJ82" s="8" t="s">
        <v>589</v>
      </c>
      <c r="AK82" s="8" t="s">
        <v>276</v>
      </c>
      <c r="AL82" s="8">
        <v>6</v>
      </c>
      <c r="AM82" s="8"/>
      <c r="AN82" s="16" t="s">
        <v>1272</v>
      </c>
      <c r="AO82" s="8"/>
      <c r="AP82" s="18" t="s">
        <v>1270</v>
      </c>
      <c r="AQ82" s="18" t="s">
        <v>1273</v>
      </c>
      <c r="AR82" s="17" t="s">
        <v>1274</v>
      </c>
      <c r="AS82" s="18" t="s">
        <v>1275</v>
      </c>
      <c r="AT82" s="18" t="s">
        <v>579</v>
      </c>
      <c r="AU82" s="18" t="e">
        <f t="shared" si="2"/>
        <v>#REF!</v>
      </c>
      <c r="AV82" s="18" t="s">
        <v>677</v>
      </c>
      <c r="AW82" s="18"/>
      <c r="AX82" s="18"/>
      <c r="AY82" s="18"/>
      <c r="AZ82" s="18"/>
      <c r="BA82" s="18" t="e">
        <f t="shared" si="3"/>
        <v>#REF!</v>
      </c>
      <c r="BB82" s="26" t="s">
        <v>702</v>
      </c>
      <c r="BC82" s="18" t="s">
        <v>609</v>
      </c>
      <c r="BD82" s="18"/>
      <c r="BE82" s="18"/>
      <c r="BF82" s="18" t="e">
        <f t="shared" si="4"/>
        <v>#REF!</v>
      </c>
      <c r="BG82" s="18"/>
      <c r="BH82" s="18"/>
      <c r="BI82" s="18"/>
      <c r="BJ82" s="18" t="e">
        <f t="shared" si="5"/>
        <v>#REF!</v>
      </c>
      <c r="BK82" s="18" t="e">
        <f t="shared" si="6"/>
        <v>#REF!</v>
      </c>
    </row>
    <row r="83" spans="1:63" ht="13">
      <c r="A83" s="11">
        <v>82</v>
      </c>
      <c r="B83" s="11" t="s">
        <v>22</v>
      </c>
      <c r="C83" s="11" t="s">
        <v>4</v>
      </c>
      <c r="D83" s="11" t="s">
        <v>73</v>
      </c>
      <c r="E83" s="12" t="str">
        <f t="shared" si="0"/>
        <v>JKWZ0036 - Nagpur Supersonic - Raju Tyre Work</v>
      </c>
      <c r="F83" s="11" t="s">
        <v>1276</v>
      </c>
      <c r="G83" s="11" t="s">
        <v>1277</v>
      </c>
      <c r="H83" s="11" t="s">
        <v>809</v>
      </c>
      <c r="I83" s="11" t="s">
        <v>1176</v>
      </c>
      <c r="J83" s="11" t="s">
        <v>579</v>
      </c>
      <c r="K83" s="11" t="s">
        <v>580</v>
      </c>
      <c r="L83" s="8"/>
      <c r="M83" s="8" t="s">
        <v>581</v>
      </c>
      <c r="N83" s="11" t="s">
        <v>582</v>
      </c>
      <c r="O83" s="11" t="s">
        <v>149</v>
      </c>
      <c r="P83" s="11">
        <v>9970453774</v>
      </c>
      <c r="Q83" s="11"/>
      <c r="R83" s="12"/>
      <c r="S83" s="11"/>
      <c r="T83" s="11" t="s">
        <v>6</v>
      </c>
      <c r="U83" s="11" t="s">
        <v>138</v>
      </c>
      <c r="V83" s="40" t="s">
        <v>1278</v>
      </c>
      <c r="W83" s="11">
        <v>21.139626</v>
      </c>
      <c r="X83" s="11">
        <v>79.182640000000006</v>
      </c>
      <c r="Y83" s="11" t="s">
        <v>1245</v>
      </c>
      <c r="Z83" s="14" t="e">
        <f ca="1">IF(_xludf.MAXIFS(#REF!,#REF!,D83)=0,"Before 31st Aug'23",_xludf.MAXIFS(#REF!,#REF!,D83))</f>
        <v>#NAME?</v>
      </c>
      <c r="AA83" s="8" t="e">
        <f>COUNTIFS(#REF!,E83,#REF!,"&gt;0")</f>
        <v>#REF!</v>
      </c>
      <c r="AB83" s="15">
        <v>5</v>
      </c>
      <c r="AC83" s="8">
        <v>2</v>
      </c>
      <c r="AD83" s="8">
        <v>437</v>
      </c>
      <c r="AE83" s="8">
        <v>0</v>
      </c>
      <c r="AF83" s="8" t="e">
        <f t="shared" si="1"/>
        <v>#REF!</v>
      </c>
      <c r="AG83" s="8" t="s">
        <v>587</v>
      </c>
      <c r="AH83" s="8" t="s">
        <v>588</v>
      </c>
      <c r="AI83" s="8" t="s">
        <v>485</v>
      </c>
      <c r="AJ83" s="8" t="s">
        <v>589</v>
      </c>
      <c r="AK83" s="8" t="s">
        <v>603</v>
      </c>
      <c r="AL83" s="8">
        <v>10</v>
      </c>
      <c r="AM83" s="8" t="s">
        <v>242</v>
      </c>
      <c r="AN83" s="16" t="s">
        <v>1279</v>
      </c>
      <c r="AO83" s="8"/>
      <c r="AP83" s="18" t="s">
        <v>1280</v>
      </c>
      <c r="AQ83" s="18" t="s">
        <v>686</v>
      </c>
      <c r="AR83" s="17" t="s">
        <v>1281</v>
      </c>
      <c r="AS83" s="18" t="s">
        <v>1282</v>
      </c>
      <c r="AT83" s="18" t="s">
        <v>579</v>
      </c>
      <c r="AU83" s="18" t="e">
        <f t="shared" si="2"/>
        <v>#REF!</v>
      </c>
      <c r="AV83" s="18" t="s">
        <v>596</v>
      </c>
      <c r="AW83" s="18" t="s">
        <v>597</v>
      </c>
      <c r="AX83" s="18"/>
      <c r="AY83" s="18" t="s">
        <v>4</v>
      </c>
      <c r="AZ83" s="18"/>
      <c r="BA83" s="18" t="e">
        <f t="shared" si="3"/>
        <v>#REF!</v>
      </c>
      <c r="BB83" s="18"/>
      <c r="BC83" s="18" t="s">
        <v>596</v>
      </c>
      <c r="BD83" s="21">
        <v>44791</v>
      </c>
      <c r="BE83" s="18"/>
      <c r="BF83" s="18" t="e">
        <f t="shared" si="4"/>
        <v>#REF!</v>
      </c>
      <c r="BG83" s="18"/>
      <c r="BH83" s="18"/>
      <c r="BI83" s="18"/>
      <c r="BJ83" s="18" t="e">
        <f t="shared" si="5"/>
        <v>#REF!</v>
      </c>
      <c r="BK83" s="18" t="e">
        <f t="shared" si="6"/>
        <v>#REF!</v>
      </c>
    </row>
    <row r="84" spans="1:63" ht="13">
      <c r="A84" s="11">
        <v>83</v>
      </c>
      <c r="B84" s="11" t="s">
        <v>22</v>
      </c>
      <c r="C84" s="11" t="s">
        <v>4</v>
      </c>
      <c r="D84" s="11" t="s">
        <v>133</v>
      </c>
      <c r="E84" s="12" t="str">
        <f t="shared" si="0"/>
        <v>JKWZ0037 - Bhiwandi - Zakir Tyre Service-2</v>
      </c>
      <c r="F84" s="11" t="s">
        <v>1283</v>
      </c>
      <c r="G84" s="11" t="s">
        <v>132</v>
      </c>
      <c r="H84" s="11" t="s">
        <v>809</v>
      </c>
      <c r="I84" s="11" t="s">
        <v>1211</v>
      </c>
      <c r="J84" s="11" t="s">
        <v>33</v>
      </c>
      <c r="K84" s="11" t="s">
        <v>580</v>
      </c>
      <c r="L84" s="8"/>
      <c r="M84" s="8" t="s">
        <v>581</v>
      </c>
      <c r="N84" s="11" t="s">
        <v>582</v>
      </c>
      <c r="O84" s="11" t="s">
        <v>1216</v>
      </c>
      <c r="P84" s="11">
        <v>9970714517</v>
      </c>
      <c r="Q84" s="11"/>
      <c r="R84" s="12"/>
      <c r="S84" s="11"/>
      <c r="T84" s="20" t="s">
        <v>6</v>
      </c>
      <c r="U84" s="20" t="s">
        <v>270</v>
      </c>
      <c r="V84" s="13" t="s">
        <v>1284</v>
      </c>
      <c r="W84" s="11">
        <v>19.340622</v>
      </c>
      <c r="X84" s="11">
        <v>73.113620999999995</v>
      </c>
      <c r="Y84" s="11" t="s">
        <v>30</v>
      </c>
      <c r="Z84" s="14" t="e">
        <f ca="1">IF(_xludf.MAXIFS(#REF!,#REF!,D84)=0,"Before 31st Aug'23",_xludf.MAXIFS(#REF!,#REF!,D84))</f>
        <v>#NAME?</v>
      </c>
      <c r="AA84" s="8" t="e">
        <f>COUNTIFS(#REF!,E84,#REF!,"&gt;0")</f>
        <v>#REF!</v>
      </c>
      <c r="AB84" s="15">
        <v>2</v>
      </c>
      <c r="AC84" s="8">
        <v>4</v>
      </c>
      <c r="AD84" s="8">
        <v>21</v>
      </c>
      <c r="AE84" s="8" t="e">
        <f>VLOOKUP(D84,#REF!,5,0)</f>
        <v>#REF!</v>
      </c>
      <c r="AF84" s="8" t="e">
        <f t="shared" si="1"/>
        <v>#REF!</v>
      </c>
      <c r="AG84" s="8" t="s">
        <v>587</v>
      </c>
      <c r="AH84" s="8" t="s">
        <v>695</v>
      </c>
      <c r="AI84" s="8" t="s">
        <v>485</v>
      </c>
      <c r="AJ84" s="8" t="s">
        <v>589</v>
      </c>
      <c r="AK84" s="8"/>
      <c r="AL84" s="8"/>
      <c r="AM84" s="8"/>
      <c r="AN84" s="16" t="s">
        <v>1214</v>
      </c>
      <c r="AO84" s="17" t="s">
        <v>1215</v>
      </c>
      <c r="AP84" s="18" t="s">
        <v>1216</v>
      </c>
      <c r="AQ84" s="18" t="s">
        <v>1086</v>
      </c>
      <c r="AR84" s="17" t="s">
        <v>1217</v>
      </c>
      <c r="AS84" s="18" t="s">
        <v>1218</v>
      </c>
      <c r="AT84" s="18" t="s">
        <v>579</v>
      </c>
      <c r="AU84" s="18" t="e">
        <f t="shared" si="2"/>
        <v>#REF!</v>
      </c>
      <c r="AV84" s="18" t="s">
        <v>609</v>
      </c>
      <c r="AW84" s="18" t="s">
        <v>597</v>
      </c>
      <c r="AX84" s="18"/>
      <c r="AY84" s="18"/>
      <c r="AZ84" s="18"/>
      <c r="BA84" s="18" t="e">
        <f t="shared" si="3"/>
        <v>#REF!</v>
      </c>
      <c r="BB84" s="18"/>
      <c r="BC84" s="18" t="s">
        <v>596</v>
      </c>
      <c r="BD84" s="18" t="s">
        <v>4</v>
      </c>
      <c r="BE84" s="18"/>
      <c r="BF84" s="18" t="e">
        <f t="shared" si="4"/>
        <v>#REF!</v>
      </c>
      <c r="BG84" s="18"/>
      <c r="BH84" s="18"/>
      <c r="BI84" s="18"/>
      <c r="BJ84" s="18" t="e">
        <f t="shared" si="5"/>
        <v>#REF!</v>
      </c>
      <c r="BK84" s="18" t="e">
        <f t="shared" si="6"/>
        <v>#REF!</v>
      </c>
    </row>
    <row r="85" spans="1:63" ht="13">
      <c r="A85" s="11">
        <v>84</v>
      </c>
      <c r="B85" s="11" t="s">
        <v>22</v>
      </c>
      <c r="C85" s="11" t="s">
        <v>4</v>
      </c>
      <c r="D85" s="11" t="s">
        <v>84</v>
      </c>
      <c r="E85" s="12" t="str">
        <f t="shared" si="0"/>
        <v>JKNZ0014 - Bilaspur - Bilaspur Delhi Tyre Works</v>
      </c>
      <c r="F85" s="11" t="s">
        <v>1285</v>
      </c>
      <c r="G85" s="11" t="s">
        <v>105</v>
      </c>
      <c r="H85" s="11" t="s">
        <v>809</v>
      </c>
      <c r="I85" s="11" t="s">
        <v>20</v>
      </c>
      <c r="J85" s="11" t="s">
        <v>579</v>
      </c>
      <c r="K85" s="11" t="s">
        <v>580</v>
      </c>
      <c r="L85" s="8"/>
      <c r="M85" s="8" t="s">
        <v>429</v>
      </c>
      <c r="N85" s="11" t="s">
        <v>776</v>
      </c>
      <c r="O85" s="11" t="s">
        <v>1286</v>
      </c>
      <c r="P85" s="11">
        <v>9958808126</v>
      </c>
      <c r="Q85" s="11"/>
      <c r="R85" s="12"/>
      <c r="S85" s="11"/>
      <c r="T85" s="20" t="s">
        <v>24</v>
      </c>
      <c r="U85" s="20" t="s">
        <v>228</v>
      </c>
      <c r="V85" s="29" t="s">
        <v>1287</v>
      </c>
      <c r="W85" s="11">
        <v>28.310566000000001</v>
      </c>
      <c r="X85" s="11">
        <v>76.883426</v>
      </c>
      <c r="Y85" s="11" t="s">
        <v>30</v>
      </c>
      <c r="Z85" s="14" t="e">
        <f ca="1">IF(_xludf.MAXIFS(#REF!,#REF!,D85)=0,"Before 31st Aug'23",_xludf.MAXIFS(#REF!,#REF!,D85))</f>
        <v>#NAME?</v>
      </c>
      <c r="AA85" s="8" t="e">
        <f>COUNTIFS(#REF!,E85,#REF!,"&gt;0")</f>
        <v>#REF!</v>
      </c>
      <c r="AB85" s="15">
        <v>1</v>
      </c>
      <c r="AC85" s="8">
        <v>0</v>
      </c>
      <c r="AD85" s="8">
        <v>1432</v>
      </c>
      <c r="AE85" s="8" t="e">
        <f>VLOOKUP(D85,#REF!,5,0)</f>
        <v>#REF!</v>
      </c>
      <c r="AF85" s="8" t="e">
        <f t="shared" si="1"/>
        <v>#REF!</v>
      </c>
      <c r="AG85" s="8" t="s">
        <v>587</v>
      </c>
      <c r="AH85" s="8" t="s">
        <v>695</v>
      </c>
      <c r="AI85" s="8" t="s">
        <v>485</v>
      </c>
      <c r="AJ85" s="8" t="s">
        <v>709</v>
      </c>
      <c r="AK85" s="8" t="s">
        <v>603</v>
      </c>
      <c r="AL85" s="8">
        <v>7</v>
      </c>
      <c r="AM85" s="8" t="s">
        <v>242</v>
      </c>
      <c r="AN85" s="16"/>
      <c r="AO85" s="8"/>
      <c r="AP85" s="18" t="s">
        <v>1288</v>
      </c>
      <c r="AQ85" s="18" t="s">
        <v>957</v>
      </c>
      <c r="AR85" s="17" t="s">
        <v>1289</v>
      </c>
      <c r="AS85" s="18" t="s">
        <v>1290</v>
      </c>
      <c r="AT85" s="18"/>
      <c r="AU85" s="18" t="e">
        <f t="shared" si="2"/>
        <v>#REF!</v>
      </c>
      <c r="AV85" s="18" t="s">
        <v>596</v>
      </c>
      <c r="AW85" s="18" t="s">
        <v>597</v>
      </c>
      <c r="AX85" s="18" t="s">
        <v>1291</v>
      </c>
      <c r="AY85" s="18" t="s">
        <v>4</v>
      </c>
      <c r="AZ85" s="18"/>
      <c r="BA85" s="18" t="e">
        <f t="shared" si="3"/>
        <v>#REF!</v>
      </c>
      <c r="BB85" s="18"/>
      <c r="BC85" s="18" t="s">
        <v>596</v>
      </c>
      <c r="BD85" s="19">
        <v>44875</v>
      </c>
      <c r="BE85" s="18"/>
      <c r="BF85" s="18" t="e">
        <f t="shared" si="4"/>
        <v>#REF!</v>
      </c>
      <c r="BG85" s="18"/>
      <c r="BH85" s="18"/>
      <c r="BI85" s="18"/>
      <c r="BJ85" s="18" t="e">
        <f t="shared" si="5"/>
        <v>#REF!</v>
      </c>
      <c r="BK85" s="18" t="e">
        <f t="shared" si="6"/>
        <v>#REF!</v>
      </c>
    </row>
    <row r="86" spans="1:63" ht="13">
      <c r="A86" s="11">
        <v>85</v>
      </c>
      <c r="B86" s="11" t="s">
        <v>22</v>
      </c>
      <c r="C86" s="11" t="s">
        <v>4</v>
      </c>
      <c r="D86" s="11" t="s">
        <v>190</v>
      </c>
      <c r="E86" s="12" t="str">
        <f t="shared" si="0"/>
        <v>JKEZ0026 - Kolkata - Md Aslam Repairing Shop</v>
      </c>
      <c r="F86" s="11" t="s">
        <v>1292</v>
      </c>
      <c r="G86" s="11" t="s">
        <v>189</v>
      </c>
      <c r="H86" s="11" t="s">
        <v>447</v>
      </c>
      <c r="I86" s="11" t="s">
        <v>387</v>
      </c>
      <c r="J86" s="11" t="s">
        <v>33</v>
      </c>
      <c r="K86" s="11" t="s">
        <v>580</v>
      </c>
      <c r="L86" s="8"/>
      <c r="M86" s="8" t="s">
        <v>666</v>
      </c>
      <c r="N86" s="11" t="s">
        <v>667</v>
      </c>
      <c r="O86" s="11" t="s">
        <v>1293</v>
      </c>
      <c r="P86" s="11">
        <v>7595848543</v>
      </c>
      <c r="Q86" s="32"/>
      <c r="R86" s="33"/>
      <c r="S86" s="32"/>
      <c r="T86" s="13" t="s">
        <v>34</v>
      </c>
      <c r="U86" s="13" t="s">
        <v>189</v>
      </c>
      <c r="V86" s="23" t="s">
        <v>1294</v>
      </c>
      <c r="W86" s="11">
        <v>22.602601</v>
      </c>
      <c r="X86" s="11">
        <v>88.237558000000007</v>
      </c>
      <c r="Y86" s="11" t="s">
        <v>30</v>
      </c>
      <c r="Z86" s="14" t="e">
        <f ca="1">IF(_xludf.MAXIFS(#REF!,#REF!,D86)=0,"Before 31st Aug'23",_xludf.MAXIFS(#REF!,#REF!,D86))</f>
        <v>#NAME?</v>
      </c>
      <c r="AA86" s="8" t="e">
        <f>COUNTIFS(#REF!,E86,#REF!,"&gt;0")</f>
        <v>#REF!</v>
      </c>
      <c r="AB86" s="15">
        <v>0</v>
      </c>
      <c r="AC86" s="8">
        <v>0</v>
      </c>
      <c r="AD86" s="8">
        <v>399</v>
      </c>
      <c r="AE86" s="8">
        <v>0</v>
      </c>
      <c r="AF86" s="8" t="e">
        <f t="shared" si="1"/>
        <v>#REF!</v>
      </c>
      <c r="AG86" s="8" t="s">
        <v>587</v>
      </c>
      <c r="AH86" s="8" t="s">
        <v>588</v>
      </c>
      <c r="AI86" s="8" t="s">
        <v>485</v>
      </c>
      <c r="AJ86" s="8" t="s">
        <v>709</v>
      </c>
      <c r="AK86" s="8" t="s">
        <v>276</v>
      </c>
      <c r="AL86" s="8">
        <v>8</v>
      </c>
      <c r="AM86" s="8" t="s">
        <v>242</v>
      </c>
      <c r="AN86" s="16"/>
      <c r="AO86" s="8"/>
      <c r="AP86" s="18" t="s">
        <v>1295</v>
      </c>
      <c r="AQ86" s="18" t="s">
        <v>606</v>
      </c>
      <c r="AR86" s="17" t="s">
        <v>1296</v>
      </c>
      <c r="AS86" s="18" t="s">
        <v>1297</v>
      </c>
      <c r="AT86" s="18" t="s">
        <v>485</v>
      </c>
      <c r="AU86" s="18" t="e">
        <f t="shared" si="2"/>
        <v>#REF!</v>
      </c>
      <c r="AV86" s="18" t="s">
        <v>596</v>
      </c>
      <c r="AW86" s="18" t="s">
        <v>597</v>
      </c>
      <c r="AX86" s="18"/>
      <c r="AY86" s="18" t="s">
        <v>4</v>
      </c>
      <c r="AZ86" s="18"/>
      <c r="BA86" s="18" t="e">
        <f t="shared" si="3"/>
        <v>#REF!</v>
      </c>
      <c r="BB86" s="18"/>
      <c r="BC86" s="18" t="s">
        <v>596</v>
      </c>
      <c r="BD86" s="19">
        <v>44891</v>
      </c>
      <c r="BE86" s="18"/>
      <c r="BF86" s="18" t="e">
        <f t="shared" si="4"/>
        <v>#REF!</v>
      </c>
      <c r="BG86" s="18"/>
      <c r="BH86" s="18"/>
      <c r="BI86" s="18"/>
      <c r="BJ86" s="18" t="e">
        <f t="shared" si="5"/>
        <v>#REF!</v>
      </c>
      <c r="BK86" s="18" t="e">
        <f t="shared" si="6"/>
        <v>#REF!</v>
      </c>
    </row>
    <row r="87" spans="1:63" ht="13">
      <c r="A87" s="11">
        <v>86</v>
      </c>
      <c r="B87" s="11" t="s">
        <v>22</v>
      </c>
      <c r="C87" s="11" t="s">
        <v>4</v>
      </c>
      <c r="D87" s="11" t="s">
        <v>217</v>
      </c>
      <c r="E87" s="12" t="str">
        <f t="shared" si="0"/>
        <v>JKWZ0038 - Kankroli - KGN Tyre Service</v>
      </c>
      <c r="F87" s="11" t="s">
        <v>1219</v>
      </c>
      <c r="G87" s="11" t="s">
        <v>280</v>
      </c>
      <c r="H87" s="11" t="s">
        <v>809</v>
      </c>
      <c r="I87" s="11" t="s">
        <v>1298</v>
      </c>
      <c r="J87" s="11" t="s">
        <v>33</v>
      </c>
      <c r="K87" s="11" t="s">
        <v>580</v>
      </c>
      <c r="L87" s="8"/>
      <c r="M87" s="8" t="s">
        <v>581</v>
      </c>
      <c r="N87" s="11" t="s">
        <v>582</v>
      </c>
      <c r="O87" s="11" t="s">
        <v>1299</v>
      </c>
      <c r="P87" s="11">
        <v>8949577911</v>
      </c>
      <c r="Q87" s="11"/>
      <c r="R87" s="12"/>
      <c r="S87" s="11"/>
      <c r="T87" s="20" t="s">
        <v>1300</v>
      </c>
      <c r="U87" s="20" t="s">
        <v>1301</v>
      </c>
      <c r="V87" s="13" t="s">
        <v>1302</v>
      </c>
      <c r="W87" s="11">
        <v>25.055288000000001</v>
      </c>
      <c r="X87" s="11">
        <v>73.914950000000005</v>
      </c>
      <c r="Y87" s="11" t="s">
        <v>1303</v>
      </c>
      <c r="Z87" s="14" t="e">
        <f ca="1">IF(_xludf.MAXIFS(#REF!,#REF!,D87)=0,"Before 31st Aug'23",_xludf.MAXIFS(#REF!,#REF!,D87))</f>
        <v>#NAME?</v>
      </c>
      <c r="AA87" s="8" t="e">
        <f>COUNTIFS(#REF!,E87,#REF!,"&gt;0")</f>
        <v>#REF!</v>
      </c>
      <c r="AB87" s="15">
        <v>0</v>
      </c>
      <c r="AC87" s="8">
        <v>0</v>
      </c>
      <c r="AD87" s="8">
        <v>27</v>
      </c>
      <c r="AE87" s="8">
        <v>0</v>
      </c>
      <c r="AF87" s="8" t="e">
        <f t="shared" si="1"/>
        <v>#REF!</v>
      </c>
      <c r="AG87" s="8" t="s">
        <v>587</v>
      </c>
      <c r="AH87" s="8" t="s">
        <v>588</v>
      </c>
      <c r="AI87" s="8" t="s">
        <v>485</v>
      </c>
      <c r="AJ87" s="8" t="s">
        <v>589</v>
      </c>
      <c r="AK87" s="8" t="s">
        <v>603</v>
      </c>
      <c r="AL87" s="8">
        <v>8</v>
      </c>
      <c r="AM87" s="8"/>
      <c r="AN87" s="16"/>
      <c r="AO87" s="8"/>
      <c r="AP87" s="18" t="s">
        <v>1304</v>
      </c>
      <c r="AQ87" s="18" t="s">
        <v>839</v>
      </c>
      <c r="AR87" s="17" t="s">
        <v>1305</v>
      </c>
      <c r="AS87" s="18" t="s">
        <v>1306</v>
      </c>
      <c r="AT87" s="18"/>
      <c r="AU87" s="18" t="e">
        <f t="shared" si="2"/>
        <v>#REF!</v>
      </c>
      <c r="AV87" s="18" t="s">
        <v>596</v>
      </c>
      <c r="AW87" s="18" t="s">
        <v>597</v>
      </c>
      <c r="AX87" s="18"/>
      <c r="AY87" s="18" t="s">
        <v>4</v>
      </c>
      <c r="AZ87" s="18"/>
      <c r="BA87" s="18" t="e">
        <f t="shared" si="3"/>
        <v>#REF!</v>
      </c>
      <c r="BB87" s="18"/>
      <c r="BC87" s="18" t="s">
        <v>596</v>
      </c>
      <c r="BD87" s="19">
        <v>44852</v>
      </c>
      <c r="BE87" s="18"/>
      <c r="BF87" s="18" t="e">
        <f t="shared" si="4"/>
        <v>#REF!</v>
      </c>
      <c r="BG87" s="18"/>
      <c r="BH87" s="18"/>
      <c r="BI87" s="18"/>
      <c r="BJ87" s="18" t="e">
        <f t="shared" si="5"/>
        <v>#REF!</v>
      </c>
      <c r="BK87" s="18" t="e">
        <f t="shared" si="6"/>
        <v>#REF!</v>
      </c>
    </row>
    <row r="88" spans="1:63" ht="13">
      <c r="A88" s="11">
        <v>87</v>
      </c>
      <c r="B88" s="11" t="s">
        <v>22</v>
      </c>
      <c r="C88" s="11" t="s">
        <v>4</v>
      </c>
      <c r="D88" s="11" t="s">
        <v>103</v>
      </c>
      <c r="E88" s="12" t="str">
        <f t="shared" si="0"/>
        <v>JKSZ0009 - Chennai - Jothimani Enterprises</v>
      </c>
      <c r="F88" s="11" t="s">
        <v>1307</v>
      </c>
      <c r="G88" s="11" t="s">
        <v>502</v>
      </c>
      <c r="H88" s="11" t="s">
        <v>447</v>
      </c>
      <c r="I88" s="11"/>
      <c r="J88" s="11" t="s">
        <v>485</v>
      </c>
      <c r="K88" s="11" t="s">
        <v>633</v>
      </c>
      <c r="L88" s="8" t="s">
        <v>1308</v>
      </c>
      <c r="M88" s="8" t="s">
        <v>1042</v>
      </c>
      <c r="N88" s="11" t="s">
        <v>1014</v>
      </c>
      <c r="O88" s="11" t="s">
        <v>1309</v>
      </c>
      <c r="P88" s="11">
        <v>9710011001</v>
      </c>
      <c r="Q88" s="11"/>
      <c r="R88" s="12"/>
      <c r="S88" s="11"/>
      <c r="T88" s="20" t="s">
        <v>343</v>
      </c>
      <c r="U88" s="20" t="s">
        <v>1310</v>
      </c>
      <c r="V88" s="29" t="s">
        <v>1311</v>
      </c>
      <c r="W88" s="11">
        <v>12.855525999999999</v>
      </c>
      <c r="X88" s="11">
        <v>79.952174999999997</v>
      </c>
      <c r="Y88" s="11" t="s">
        <v>1312</v>
      </c>
      <c r="Z88" s="14" t="e">
        <f ca="1">IF(_xludf.MAXIFS(#REF!,#REF!,D88)=0,"Before 31st Aug'23",_xludf.MAXIFS(#REF!,#REF!,D88))</f>
        <v>#NAME?</v>
      </c>
      <c r="AA88" s="8" t="e">
        <f>COUNTIFS(#REF!,E88,#REF!,"&gt;0")</f>
        <v>#REF!</v>
      </c>
      <c r="AB88" s="15">
        <v>1</v>
      </c>
      <c r="AC88" s="8">
        <v>0</v>
      </c>
      <c r="AD88" s="8">
        <v>302</v>
      </c>
      <c r="AE88" s="8">
        <v>0</v>
      </c>
      <c r="AF88" s="8" t="e">
        <f t="shared" si="1"/>
        <v>#REF!</v>
      </c>
      <c r="AG88" s="8" t="s">
        <v>587</v>
      </c>
      <c r="AH88" s="8" t="s">
        <v>695</v>
      </c>
      <c r="AI88" s="8" t="s">
        <v>485</v>
      </c>
      <c r="AJ88" s="8" t="s">
        <v>709</v>
      </c>
      <c r="AK88" s="8" t="s">
        <v>276</v>
      </c>
      <c r="AL88" s="8">
        <v>7</v>
      </c>
      <c r="AM88" s="8" t="s">
        <v>242</v>
      </c>
      <c r="AN88" s="16" t="s">
        <v>1313</v>
      </c>
      <c r="AO88" s="17" t="s">
        <v>1314</v>
      </c>
      <c r="AP88" s="18" t="s">
        <v>1315</v>
      </c>
      <c r="AQ88" s="18" t="s">
        <v>1316</v>
      </c>
      <c r="AR88" s="17" t="s">
        <v>1317</v>
      </c>
      <c r="AS88" s="18" t="s">
        <v>1318</v>
      </c>
      <c r="AT88" s="18" t="s">
        <v>579</v>
      </c>
      <c r="AU88" s="18" t="e">
        <f t="shared" si="2"/>
        <v>#REF!</v>
      </c>
      <c r="AV88" s="18" t="s">
        <v>596</v>
      </c>
      <c r="AW88" s="18" t="s">
        <v>597</v>
      </c>
      <c r="AX88" s="18"/>
      <c r="AY88" s="18" t="s">
        <v>4</v>
      </c>
      <c r="AZ88" s="18"/>
      <c r="BA88" s="18" t="e">
        <f t="shared" si="3"/>
        <v>#REF!</v>
      </c>
      <c r="BB88" s="18"/>
      <c r="BC88" s="18" t="s">
        <v>596</v>
      </c>
      <c r="BD88" s="19">
        <v>44882</v>
      </c>
      <c r="BE88" s="18"/>
      <c r="BF88" s="18" t="e">
        <f t="shared" si="4"/>
        <v>#REF!</v>
      </c>
      <c r="BG88" s="18"/>
      <c r="BH88" s="18"/>
      <c r="BI88" s="18"/>
      <c r="BJ88" s="18" t="e">
        <f t="shared" si="5"/>
        <v>#REF!</v>
      </c>
      <c r="BK88" s="18" t="e">
        <f t="shared" si="6"/>
        <v>#REF!</v>
      </c>
    </row>
    <row r="89" spans="1:63" ht="13">
      <c r="A89" s="11">
        <v>88</v>
      </c>
      <c r="B89" s="11" t="s">
        <v>22</v>
      </c>
      <c r="C89" s="11" t="s">
        <v>4</v>
      </c>
      <c r="D89" s="11" t="s">
        <v>225</v>
      </c>
      <c r="E89" s="12" t="str">
        <f t="shared" si="0"/>
        <v>JKWZ0039 - Pune - Ganesh Tyre Works</v>
      </c>
      <c r="F89" s="11" t="s">
        <v>1319</v>
      </c>
      <c r="G89" s="11" t="s">
        <v>277</v>
      </c>
      <c r="H89" s="11" t="s">
        <v>809</v>
      </c>
      <c r="I89" s="11" t="s">
        <v>102</v>
      </c>
      <c r="J89" s="11" t="s">
        <v>579</v>
      </c>
      <c r="K89" s="11" t="s">
        <v>580</v>
      </c>
      <c r="L89" s="8"/>
      <c r="M89" s="8" t="s">
        <v>581</v>
      </c>
      <c r="N89" s="11" t="s">
        <v>582</v>
      </c>
      <c r="O89" s="11" t="s">
        <v>1320</v>
      </c>
      <c r="P89" s="11" t="s">
        <v>1321</v>
      </c>
      <c r="Q89" s="27"/>
      <c r="R89" s="28" t="s">
        <v>1322</v>
      </c>
      <c r="S89" s="11">
        <v>412209</v>
      </c>
      <c r="T89" s="20" t="s">
        <v>6</v>
      </c>
      <c r="U89" s="20" t="s">
        <v>277</v>
      </c>
      <c r="V89" s="13" t="s">
        <v>1323</v>
      </c>
      <c r="W89" s="11">
        <v>18.728270999999999</v>
      </c>
      <c r="X89" s="11">
        <v>74.226561000000004</v>
      </c>
      <c r="Y89" s="11" t="s">
        <v>1303</v>
      </c>
      <c r="Z89" s="14" t="e">
        <f ca="1">IF(_xludf.MAXIFS(#REF!,#REF!,D89)=0,"Before 31st Aug'23",_xludf.MAXIFS(#REF!,#REF!,D89))</f>
        <v>#NAME?</v>
      </c>
      <c r="AA89" s="8" t="e">
        <f>COUNTIFS(#REF!,E89,#REF!,"&gt;0")</f>
        <v>#REF!</v>
      </c>
      <c r="AB89" s="15">
        <v>4</v>
      </c>
      <c r="AC89" s="8">
        <v>0</v>
      </c>
      <c r="AD89" s="8">
        <v>481</v>
      </c>
      <c r="AE89" s="8" t="e">
        <f>VLOOKUP(D89,#REF!,5,0)</f>
        <v>#REF!</v>
      </c>
      <c r="AF89" s="8" t="e">
        <f t="shared" si="1"/>
        <v>#REF!</v>
      </c>
      <c r="AG89" s="8" t="s">
        <v>587</v>
      </c>
      <c r="AH89" s="8" t="s">
        <v>588</v>
      </c>
      <c r="AI89" s="8" t="s">
        <v>8</v>
      </c>
      <c r="AJ89" s="8" t="s">
        <v>4</v>
      </c>
      <c r="AK89" s="8" t="s">
        <v>603</v>
      </c>
      <c r="AL89" s="8">
        <v>9</v>
      </c>
      <c r="AM89" s="8" t="s">
        <v>240</v>
      </c>
      <c r="AN89" s="16" t="s">
        <v>1324</v>
      </c>
      <c r="AO89" s="17" t="s">
        <v>1325</v>
      </c>
      <c r="AP89" s="18" t="s">
        <v>1326</v>
      </c>
      <c r="AQ89" s="18" t="s">
        <v>1327</v>
      </c>
      <c r="AR89" s="17" t="s">
        <v>1328</v>
      </c>
      <c r="AS89" s="18" t="s">
        <v>1329</v>
      </c>
      <c r="AT89" s="18" t="s">
        <v>579</v>
      </c>
      <c r="AU89" s="18" t="e">
        <f t="shared" si="2"/>
        <v>#REF!</v>
      </c>
      <c r="AV89" s="18" t="s">
        <v>596</v>
      </c>
      <c r="AW89" s="18" t="s">
        <v>597</v>
      </c>
      <c r="AX89" s="18"/>
      <c r="AY89" s="18" t="s">
        <v>4</v>
      </c>
      <c r="AZ89" s="18"/>
      <c r="BA89" s="18" t="e">
        <f t="shared" si="3"/>
        <v>#REF!</v>
      </c>
      <c r="BB89" s="18"/>
      <c r="BC89" s="18" t="s">
        <v>596</v>
      </c>
      <c r="BD89" s="18" t="s">
        <v>4</v>
      </c>
      <c r="BE89" s="18"/>
      <c r="BF89" s="18" t="e">
        <f t="shared" si="4"/>
        <v>#REF!</v>
      </c>
      <c r="BG89" s="18"/>
      <c r="BH89" s="18"/>
      <c r="BI89" s="18"/>
      <c r="BJ89" s="18" t="e">
        <f t="shared" si="5"/>
        <v>#REF!</v>
      </c>
      <c r="BK89" s="18" t="e">
        <f t="shared" si="6"/>
        <v>#REF!</v>
      </c>
    </row>
    <row r="90" spans="1:63" ht="13">
      <c r="A90" s="11">
        <v>89</v>
      </c>
      <c r="B90" s="11" t="s">
        <v>1330</v>
      </c>
      <c r="C90" s="11" t="s">
        <v>4</v>
      </c>
      <c r="D90" s="11" t="s">
        <v>49</v>
      </c>
      <c r="E90" s="12" t="str">
        <f t="shared" si="0"/>
        <v>JKNZ0015 - Palwal - Sahib Tyre Service</v>
      </c>
      <c r="F90" s="11" t="s">
        <v>1331</v>
      </c>
      <c r="G90" s="11" t="s">
        <v>147</v>
      </c>
      <c r="H90" s="11" t="s">
        <v>468</v>
      </c>
      <c r="I90" s="11" t="s">
        <v>48</v>
      </c>
      <c r="J90" s="11" t="s">
        <v>33</v>
      </c>
      <c r="K90" s="11" t="s">
        <v>580</v>
      </c>
      <c r="L90" s="8"/>
      <c r="M90" s="8" t="s">
        <v>429</v>
      </c>
      <c r="N90" s="11" t="s">
        <v>776</v>
      </c>
      <c r="O90" s="11" t="s">
        <v>422</v>
      </c>
      <c r="P90" s="11">
        <v>9466404188</v>
      </c>
      <c r="Q90" s="11"/>
      <c r="R90" s="12"/>
      <c r="S90" s="11"/>
      <c r="T90" s="20" t="s">
        <v>24</v>
      </c>
      <c r="U90" s="20" t="s">
        <v>147</v>
      </c>
      <c r="V90" s="13" t="s">
        <v>1332</v>
      </c>
      <c r="W90" s="11">
        <v>28.039553529999999</v>
      </c>
      <c r="X90" s="11">
        <v>77.344190139999995</v>
      </c>
      <c r="Y90" s="11" t="s">
        <v>140</v>
      </c>
      <c r="Z90" s="14" t="e">
        <f ca="1">IF(_xludf.MAXIFS(#REF!,#REF!,D90)=0,"Before 31st Aug'23",_xludf.MAXIFS(#REF!,#REF!,D90))</f>
        <v>#NAME?</v>
      </c>
      <c r="AA90" s="8" t="e">
        <f>COUNTIFS(#REF!,E90,#REF!,"&gt;0")</f>
        <v>#REF!</v>
      </c>
      <c r="AB90" s="15">
        <v>0</v>
      </c>
      <c r="AC90" s="8">
        <v>0</v>
      </c>
      <c r="AD90" s="8">
        <v>569</v>
      </c>
      <c r="AE90" s="8">
        <v>0</v>
      </c>
      <c r="AF90" s="8" t="e">
        <f t="shared" si="1"/>
        <v>#REF!</v>
      </c>
      <c r="AG90" s="8" t="s">
        <v>587</v>
      </c>
      <c r="AH90" s="8" t="s">
        <v>588</v>
      </c>
      <c r="AI90" s="8" t="s">
        <v>485</v>
      </c>
      <c r="AJ90" s="8" t="s">
        <v>589</v>
      </c>
      <c r="AK90" s="8" t="s">
        <v>603</v>
      </c>
      <c r="AL90" s="8">
        <v>6</v>
      </c>
      <c r="AM90" s="8" t="s">
        <v>240</v>
      </c>
      <c r="AN90" s="16" t="s">
        <v>1333</v>
      </c>
      <c r="AO90" s="17" t="s">
        <v>1334</v>
      </c>
      <c r="AP90" s="41" t="s">
        <v>1335</v>
      </c>
      <c r="AQ90" s="41" t="s">
        <v>1336</v>
      </c>
      <c r="AR90" s="42" t="s">
        <v>1337</v>
      </c>
      <c r="AS90" s="41" t="s">
        <v>1338</v>
      </c>
      <c r="AT90" s="43" t="s">
        <v>485</v>
      </c>
      <c r="AU90" s="18" t="e">
        <f t="shared" si="2"/>
        <v>#REF!</v>
      </c>
      <c r="AV90" s="18" t="s">
        <v>596</v>
      </c>
      <c r="AW90" s="18"/>
      <c r="AX90" s="18"/>
      <c r="AY90" s="18" t="s">
        <v>4</v>
      </c>
      <c r="AZ90" s="18"/>
      <c r="BA90" s="18" t="e">
        <f t="shared" si="3"/>
        <v>#REF!</v>
      </c>
      <c r="BB90" s="18"/>
      <c r="BC90" s="18" t="s">
        <v>609</v>
      </c>
      <c r="BD90" s="18"/>
      <c r="BE90" s="18"/>
      <c r="BF90" s="18" t="e">
        <f t="shared" si="4"/>
        <v>#REF!</v>
      </c>
      <c r="BG90" s="18"/>
      <c r="BH90" s="18"/>
      <c r="BI90" s="18"/>
      <c r="BJ90" s="18" t="e">
        <f t="shared" si="5"/>
        <v>#REF!</v>
      </c>
      <c r="BK90" s="18" t="e">
        <f t="shared" si="6"/>
        <v>#REF!</v>
      </c>
    </row>
    <row r="91" spans="1:63" ht="13">
      <c r="A91" s="11">
        <v>90</v>
      </c>
      <c r="B91" s="11" t="s">
        <v>22</v>
      </c>
      <c r="C91" s="11" t="s">
        <v>4</v>
      </c>
      <c r="D91" s="11" t="s">
        <v>1339</v>
      </c>
      <c r="E91" s="12" t="str">
        <f t="shared" si="0"/>
        <v xml:space="preserve">JKEZ0027 - Dayang Mukh - </v>
      </c>
      <c r="F91" s="11" t="s">
        <v>411</v>
      </c>
      <c r="G91" s="11" t="s">
        <v>1340</v>
      </c>
      <c r="H91" s="11" t="s">
        <v>447</v>
      </c>
      <c r="I91" s="11"/>
      <c r="J91" s="11" t="s">
        <v>33</v>
      </c>
      <c r="K91" s="11" t="s">
        <v>633</v>
      </c>
      <c r="L91" s="8" t="s">
        <v>1005</v>
      </c>
      <c r="M91" s="8" t="s">
        <v>666</v>
      </c>
      <c r="N91" s="11" t="s">
        <v>667</v>
      </c>
      <c r="O91" s="11" t="s">
        <v>1341</v>
      </c>
      <c r="P91" s="11">
        <v>9957889346</v>
      </c>
      <c r="Q91" s="11"/>
      <c r="R91" s="12"/>
      <c r="S91" s="11"/>
      <c r="T91" s="20" t="s">
        <v>42</v>
      </c>
      <c r="U91" s="20" t="s">
        <v>1342</v>
      </c>
      <c r="V91" s="13" t="s">
        <v>1343</v>
      </c>
      <c r="W91" s="11">
        <v>25.806984</v>
      </c>
      <c r="X91" s="11">
        <v>92.938066000000006</v>
      </c>
      <c r="Y91" s="11" t="s">
        <v>4</v>
      </c>
      <c r="Z91" s="14" t="e">
        <f ca="1">IF(_xludf.MAXIFS(#REF!,#REF!,D91)=0,"Before 31st Aug'23",_xludf.MAXIFS(#REF!,#REF!,D91))</f>
        <v>#NAME?</v>
      </c>
      <c r="AA91" s="8" t="e">
        <f>COUNTIFS(#REF!,E91,#REF!,"&gt;0")</f>
        <v>#REF!</v>
      </c>
      <c r="AB91" s="15">
        <v>0</v>
      </c>
      <c r="AC91" s="8">
        <v>0</v>
      </c>
      <c r="AD91" s="8">
        <v>0</v>
      </c>
      <c r="AE91" s="8">
        <v>0</v>
      </c>
      <c r="AF91" s="8" t="e">
        <f t="shared" si="1"/>
        <v>#REF!</v>
      </c>
      <c r="AG91" s="8" t="s">
        <v>683</v>
      </c>
      <c r="AH91" s="27" t="s">
        <v>1344</v>
      </c>
      <c r="AI91" s="8" t="s">
        <v>4</v>
      </c>
      <c r="AJ91" s="8" t="s">
        <v>4</v>
      </c>
      <c r="AK91" s="8"/>
      <c r="AL91" s="8"/>
      <c r="AM91" s="8"/>
      <c r="AN91" s="16"/>
      <c r="AO91" s="8"/>
      <c r="AP91" s="18"/>
      <c r="AQ91" s="18"/>
      <c r="AR91" s="8"/>
      <c r="AS91" s="18"/>
      <c r="AT91" s="18"/>
      <c r="AU91" s="18" t="e">
        <f t="shared" si="2"/>
        <v>#REF!</v>
      </c>
      <c r="AV91" s="18" t="s">
        <v>609</v>
      </c>
      <c r="AW91" s="18"/>
      <c r="AX91" s="18"/>
      <c r="AY91" s="18"/>
      <c r="AZ91" s="18"/>
      <c r="BA91" s="18" t="e">
        <f t="shared" si="3"/>
        <v>#REF!</v>
      </c>
      <c r="BB91" s="18"/>
      <c r="BC91" s="18" t="s">
        <v>609</v>
      </c>
      <c r="BD91" s="18"/>
      <c r="BE91" s="18"/>
      <c r="BF91" s="18" t="e">
        <f t="shared" si="4"/>
        <v>#REF!</v>
      </c>
      <c r="BG91" s="18"/>
      <c r="BH91" s="18"/>
      <c r="BI91" s="18"/>
      <c r="BJ91" s="18" t="e">
        <f t="shared" si="5"/>
        <v>#REF!</v>
      </c>
      <c r="BK91" s="18" t="e">
        <f t="shared" si="6"/>
        <v>#REF!</v>
      </c>
    </row>
    <row r="92" spans="1:63" ht="13">
      <c r="A92" s="11">
        <v>91</v>
      </c>
      <c r="B92" s="11" t="s">
        <v>22</v>
      </c>
      <c r="C92" s="11" t="s">
        <v>4</v>
      </c>
      <c r="D92" s="11" t="s">
        <v>1345</v>
      </c>
      <c r="E92" s="12" t="str">
        <f t="shared" si="0"/>
        <v xml:space="preserve">JKEZ0028 - Mandap - </v>
      </c>
      <c r="F92" s="11" t="s">
        <v>411</v>
      </c>
      <c r="G92" s="11" t="s">
        <v>1346</v>
      </c>
      <c r="H92" s="11" t="s">
        <v>447</v>
      </c>
      <c r="I92" s="11"/>
      <c r="J92" s="11" t="s">
        <v>33</v>
      </c>
      <c r="K92" s="11" t="s">
        <v>849</v>
      </c>
      <c r="L92" s="8" t="s">
        <v>1025</v>
      </c>
      <c r="M92" s="8" t="s">
        <v>666</v>
      </c>
      <c r="N92" s="11" t="s">
        <v>667</v>
      </c>
      <c r="O92" s="11" t="s">
        <v>1347</v>
      </c>
      <c r="P92" s="11">
        <v>8011360585</v>
      </c>
      <c r="Q92" s="11"/>
      <c r="R92" s="12"/>
      <c r="S92" s="11"/>
      <c r="T92" s="20" t="s">
        <v>42</v>
      </c>
      <c r="U92" s="20" t="s">
        <v>479</v>
      </c>
      <c r="V92" s="13" t="s">
        <v>1348</v>
      </c>
      <c r="W92" s="11">
        <v>25.826938999999999</v>
      </c>
      <c r="X92" s="11">
        <v>92.921227000000002</v>
      </c>
      <c r="Y92" s="11" t="s">
        <v>4</v>
      </c>
      <c r="Z92" s="14" t="e">
        <f ca="1">IF(_xludf.MAXIFS(#REF!,#REF!,D92)=0,"Before 31st Aug'23",_xludf.MAXIFS(#REF!,#REF!,D92))</f>
        <v>#NAME?</v>
      </c>
      <c r="AA92" s="8" t="e">
        <f>COUNTIFS(#REF!,E92,#REF!,"&gt;0")</f>
        <v>#REF!</v>
      </c>
      <c r="AB92" s="15">
        <v>0</v>
      </c>
      <c r="AC92" s="8">
        <v>0</v>
      </c>
      <c r="AD92" s="8">
        <v>0</v>
      </c>
      <c r="AE92" s="8">
        <v>0</v>
      </c>
      <c r="AF92" s="8" t="e">
        <f t="shared" si="1"/>
        <v>#REF!</v>
      </c>
      <c r="AG92" s="8" t="s">
        <v>681</v>
      </c>
      <c r="AH92" s="8" t="s">
        <v>1025</v>
      </c>
      <c r="AI92" s="8" t="s">
        <v>4</v>
      </c>
      <c r="AJ92" s="8" t="s">
        <v>4</v>
      </c>
      <c r="AK92" s="8"/>
      <c r="AL92" s="8"/>
      <c r="AM92" s="8"/>
      <c r="AN92" s="16"/>
      <c r="AO92" s="8"/>
      <c r="AP92" s="18"/>
      <c r="AQ92" s="18"/>
      <c r="AR92" s="8"/>
      <c r="AS92" s="18"/>
      <c r="AT92" s="18"/>
      <c r="AU92" s="18" t="e">
        <f t="shared" si="2"/>
        <v>#REF!</v>
      </c>
      <c r="AV92" s="18" t="s">
        <v>609</v>
      </c>
      <c r="AW92" s="18"/>
      <c r="AX92" s="18"/>
      <c r="AY92" s="18"/>
      <c r="AZ92" s="18"/>
      <c r="BA92" s="18" t="e">
        <f t="shared" si="3"/>
        <v>#REF!</v>
      </c>
      <c r="BB92" s="18"/>
      <c r="BC92" s="18" t="s">
        <v>609</v>
      </c>
      <c r="BD92" s="18"/>
      <c r="BE92" s="18"/>
      <c r="BF92" s="18" t="e">
        <f t="shared" si="4"/>
        <v>#REF!</v>
      </c>
      <c r="BG92" s="18"/>
      <c r="BH92" s="18"/>
      <c r="BI92" s="18"/>
      <c r="BJ92" s="18" t="e">
        <f t="shared" si="5"/>
        <v>#REF!</v>
      </c>
      <c r="BK92" s="18" t="e">
        <f t="shared" si="6"/>
        <v>#REF!</v>
      </c>
    </row>
    <row r="93" spans="1:63" ht="13">
      <c r="A93" s="11">
        <v>92</v>
      </c>
      <c r="B93" s="11" t="s">
        <v>22</v>
      </c>
      <c r="C93" s="11" t="s">
        <v>4</v>
      </c>
      <c r="D93" s="11" t="s">
        <v>1349</v>
      </c>
      <c r="E93" s="44" t="str">
        <f t="shared" si="0"/>
        <v>JKEZ0029 - Bordolong - Aamina Tyre Service</v>
      </c>
      <c r="F93" s="11" t="s">
        <v>1350</v>
      </c>
      <c r="G93" s="11" t="s">
        <v>1351</v>
      </c>
      <c r="H93" s="11" t="s">
        <v>447</v>
      </c>
      <c r="I93" s="11"/>
      <c r="J93" s="11" t="s">
        <v>579</v>
      </c>
      <c r="K93" s="11" t="s">
        <v>872</v>
      </c>
      <c r="L93" s="8"/>
      <c r="M93" s="8" t="s">
        <v>666</v>
      </c>
      <c r="N93" s="11" t="s">
        <v>667</v>
      </c>
      <c r="O93" s="11" t="s">
        <v>1352</v>
      </c>
      <c r="P93" s="11">
        <v>8473849224</v>
      </c>
      <c r="Q93" s="11"/>
      <c r="R93" s="12" t="s">
        <v>1353</v>
      </c>
      <c r="S93" s="11">
        <v>782446</v>
      </c>
      <c r="T93" s="20" t="s">
        <v>42</v>
      </c>
      <c r="U93" s="20" t="s">
        <v>479</v>
      </c>
      <c r="V93" s="13" t="s">
        <v>1354</v>
      </c>
      <c r="W93" s="11">
        <v>25.898914000000001</v>
      </c>
      <c r="X93" s="11">
        <v>92.918400000000005</v>
      </c>
      <c r="Y93" s="11" t="s">
        <v>4</v>
      </c>
      <c r="Z93" s="14" t="e">
        <f ca="1">IF(_xludf.MAXIFS(#REF!,#REF!,D93)=0,"Before 31st Aug'23",_xludf.MAXIFS(#REF!,#REF!,D93))</f>
        <v>#NAME?</v>
      </c>
      <c r="AA93" s="8" t="e">
        <f>COUNTIFS(#REF!,E93,#REF!,"&gt;0")</f>
        <v>#REF!</v>
      </c>
      <c r="AB93" s="15">
        <v>0</v>
      </c>
      <c r="AC93" s="8">
        <v>0</v>
      </c>
      <c r="AD93" s="8">
        <v>42</v>
      </c>
      <c r="AE93" s="8">
        <v>0</v>
      </c>
      <c r="AF93" s="8" t="e">
        <f t="shared" si="1"/>
        <v>#REF!</v>
      </c>
      <c r="AG93" s="8" t="s">
        <v>587</v>
      </c>
      <c r="AH93" s="8" t="s">
        <v>588</v>
      </c>
      <c r="AI93" s="8" t="s">
        <v>485</v>
      </c>
      <c r="AJ93" s="8" t="s">
        <v>589</v>
      </c>
      <c r="AK93" s="8" t="s">
        <v>276</v>
      </c>
      <c r="AL93" s="8">
        <v>7</v>
      </c>
      <c r="AM93" s="8" t="s">
        <v>242</v>
      </c>
      <c r="AN93" s="16" t="s">
        <v>1355</v>
      </c>
      <c r="AO93" s="8"/>
      <c r="AP93" s="18" t="s">
        <v>1356</v>
      </c>
      <c r="AQ93" s="18" t="s">
        <v>593</v>
      </c>
      <c r="AR93" s="17" t="s">
        <v>1357</v>
      </c>
      <c r="AS93" s="18" t="s">
        <v>1358</v>
      </c>
      <c r="AT93" s="18" t="s">
        <v>579</v>
      </c>
      <c r="AU93" s="18" t="e">
        <f t="shared" si="2"/>
        <v>#REF!</v>
      </c>
      <c r="AV93" s="18" t="s">
        <v>596</v>
      </c>
      <c r="AW93" s="18" t="s">
        <v>597</v>
      </c>
      <c r="AX93" s="18" t="s">
        <v>596</v>
      </c>
      <c r="AY93" s="21">
        <v>45353</v>
      </c>
      <c r="AZ93" s="18"/>
      <c r="BA93" s="18" t="e">
        <f t="shared" si="3"/>
        <v>#REF!</v>
      </c>
      <c r="BB93" s="26" t="s">
        <v>702</v>
      </c>
      <c r="BC93" s="18" t="s">
        <v>596</v>
      </c>
      <c r="BD93" s="21">
        <v>45353</v>
      </c>
      <c r="BE93" s="18"/>
      <c r="BF93" s="18" t="e">
        <f t="shared" si="4"/>
        <v>#REF!</v>
      </c>
      <c r="BG93" s="18"/>
      <c r="BH93" s="18"/>
      <c r="BI93" s="18"/>
      <c r="BJ93" s="18" t="e">
        <f t="shared" si="5"/>
        <v>#REF!</v>
      </c>
      <c r="BK93" s="18" t="e">
        <f t="shared" si="6"/>
        <v>#REF!</v>
      </c>
    </row>
    <row r="94" spans="1:63" ht="13">
      <c r="A94" s="11">
        <v>93</v>
      </c>
      <c r="B94" s="11" t="s">
        <v>22</v>
      </c>
      <c r="C94" s="11" t="s">
        <v>4</v>
      </c>
      <c r="D94" s="11" t="s">
        <v>1359</v>
      </c>
      <c r="E94" s="12" t="str">
        <f t="shared" si="0"/>
        <v>JKEZ0030 - Kamrup Metro Dharapur - Salim Tyre</v>
      </c>
      <c r="F94" s="11" t="s">
        <v>1360</v>
      </c>
      <c r="G94" s="11" t="s">
        <v>1361</v>
      </c>
      <c r="H94" s="11" t="s">
        <v>468</v>
      </c>
      <c r="I94" s="11"/>
      <c r="J94" s="11" t="s">
        <v>579</v>
      </c>
      <c r="K94" s="11" t="s">
        <v>849</v>
      </c>
      <c r="L94" s="8"/>
      <c r="M94" s="8" t="s">
        <v>666</v>
      </c>
      <c r="N94" s="11" t="s">
        <v>667</v>
      </c>
      <c r="O94" s="11" t="s">
        <v>1362</v>
      </c>
      <c r="P94" s="11">
        <v>7896290641</v>
      </c>
      <c r="Q94" s="45"/>
      <c r="R94" s="46"/>
      <c r="S94" s="45"/>
      <c r="T94" s="47" t="s">
        <v>42</v>
      </c>
      <c r="U94" s="47" t="s">
        <v>354</v>
      </c>
      <c r="V94" s="47" t="s">
        <v>1363</v>
      </c>
      <c r="W94" s="11">
        <v>26.138186000000001</v>
      </c>
      <c r="X94" s="11">
        <v>91.618512999999993</v>
      </c>
      <c r="Y94" s="11" t="s">
        <v>1364</v>
      </c>
      <c r="Z94" s="14" t="e">
        <f ca="1">IF(_xludf.MAXIFS(#REF!,#REF!,D94)=0,"Before 31st Aug'23",_xludf.MAXIFS(#REF!,#REF!,D94))</f>
        <v>#NAME?</v>
      </c>
      <c r="AA94" s="8" t="e">
        <f>COUNTIFS(#REF!,E94,#REF!,"&gt;0")</f>
        <v>#REF!</v>
      </c>
      <c r="AB94" s="15">
        <v>0</v>
      </c>
      <c r="AC94" s="8">
        <v>0</v>
      </c>
      <c r="AD94" s="8">
        <v>58</v>
      </c>
      <c r="AE94" s="8">
        <v>0</v>
      </c>
      <c r="AF94" s="8" t="e">
        <f t="shared" si="1"/>
        <v>#REF!</v>
      </c>
      <c r="AG94" s="8" t="s">
        <v>681</v>
      </c>
      <c r="AH94" s="8" t="s">
        <v>1365</v>
      </c>
      <c r="AI94" s="8" t="s">
        <v>4</v>
      </c>
      <c r="AJ94" s="8" t="s">
        <v>4</v>
      </c>
      <c r="AK94" s="8"/>
      <c r="AL94" s="8"/>
      <c r="AM94" s="8"/>
      <c r="AN94" s="16"/>
      <c r="AO94" s="8"/>
      <c r="AP94" s="18" t="s">
        <v>1362</v>
      </c>
      <c r="AQ94" s="18" t="s">
        <v>593</v>
      </c>
      <c r="AR94" s="17" t="s">
        <v>1366</v>
      </c>
      <c r="AS94" s="18" t="s">
        <v>1367</v>
      </c>
      <c r="AT94" s="18" t="s">
        <v>579</v>
      </c>
      <c r="AU94" s="18" t="e">
        <f t="shared" si="2"/>
        <v>#REF!</v>
      </c>
      <c r="AV94" s="18" t="s">
        <v>596</v>
      </c>
      <c r="AW94" s="18" t="s">
        <v>597</v>
      </c>
      <c r="AX94" s="18"/>
      <c r="AY94" s="18" t="s">
        <v>4</v>
      </c>
      <c r="AZ94" s="18"/>
      <c r="BA94" s="18" t="e">
        <f t="shared" si="3"/>
        <v>#REF!</v>
      </c>
      <c r="BB94" s="18"/>
      <c r="BC94" s="18" t="s">
        <v>596</v>
      </c>
      <c r="BD94" s="19">
        <v>44919</v>
      </c>
      <c r="BE94" s="18"/>
      <c r="BF94" s="18" t="e">
        <f t="shared" si="4"/>
        <v>#REF!</v>
      </c>
      <c r="BG94" s="18"/>
      <c r="BH94" s="18"/>
      <c r="BI94" s="18"/>
      <c r="BJ94" s="18" t="e">
        <f t="shared" si="5"/>
        <v>#REF!</v>
      </c>
      <c r="BK94" s="18" t="e">
        <f t="shared" si="6"/>
        <v>#REF!</v>
      </c>
    </row>
    <row r="95" spans="1:63" ht="13">
      <c r="A95" s="11">
        <v>94</v>
      </c>
      <c r="B95" s="11" t="s">
        <v>22</v>
      </c>
      <c r="C95" s="11" t="s">
        <v>4</v>
      </c>
      <c r="D95" s="11" t="s">
        <v>86</v>
      </c>
      <c r="E95" s="12" t="str">
        <f t="shared" si="0"/>
        <v>JKWZ0040 - Jamnagar - M.D Aslam Khan</v>
      </c>
      <c r="F95" s="11" t="s">
        <v>1368</v>
      </c>
      <c r="G95" s="11" t="s">
        <v>286</v>
      </c>
      <c r="H95" s="11" t="s">
        <v>447</v>
      </c>
      <c r="I95" s="11"/>
      <c r="J95" s="11" t="s">
        <v>579</v>
      </c>
      <c r="K95" s="11" t="s">
        <v>580</v>
      </c>
      <c r="L95" s="8"/>
      <c r="M95" s="8" t="s">
        <v>581</v>
      </c>
      <c r="N95" s="11" t="s">
        <v>582</v>
      </c>
      <c r="O95" s="11" t="s">
        <v>1368</v>
      </c>
      <c r="P95" s="11">
        <v>9974375085</v>
      </c>
      <c r="Q95" s="11"/>
      <c r="R95" s="12" t="s">
        <v>1369</v>
      </c>
      <c r="S95" s="11">
        <v>361280</v>
      </c>
      <c r="T95" s="20" t="s">
        <v>15</v>
      </c>
      <c r="U95" s="20" t="s">
        <v>286</v>
      </c>
      <c r="V95" s="13" t="s">
        <v>1370</v>
      </c>
      <c r="W95" s="11">
        <v>22.3272634</v>
      </c>
      <c r="X95" s="11">
        <v>69.926936100000006</v>
      </c>
      <c r="Y95" s="11" t="s">
        <v>4</v>
      </c>
      <c r="Z95" s="14" t="e">
        <f ca="1">IF(_xludf.MAXIFS(#REF!,#REF!,D95)=0,"Before 31st Aug'23",_xludf.MAXIFS(#REF!,#REF!,D95))</f>
        <v>#NAME?</v>
      </c>
      <c r="AA95" s="8" t="e">
        <f>COUNTIFS(#REF!,E95,#REF!,"&gt;0")</f>
        <v>#REF!</v>
      </c>
      <c r="AB95" s="15">
        <v>107</v>
      </c>
      <c r="AC95" s="8">
        <v>105</v>
      </c>
      <c r="AD95" s="8">
        <v>241</v>
      </c>
      <c r="AE95" s="8" t="e">
        <f>VLOOKUP(D95,#REF!,5,0)</f>
        <v>#REF!</v>
      </c>
      <c r="AF95" s="8" t="e">
        <f t="shared" si="1"/>
        <v>#REF!</v>
      </c>
      <c r="AG95" s="8" t="s">
        <v>587</v>
      </c>
      <c r="AH95" s="8" t="s">
        <v>588</v>
      </c>
      <c r="AI95" s="8" t="s">
        <v>8</v>
      </c>
      <c r="AJ95" s="8" t="s">
        <v>4</v>
      </c>
      <c r="AK95" s="8" t="s">
        <v>637</v>
      </c>
      <c r="AL95" s="8">
        <v>6</v>
      </c>
      <c r="AM95" s="8"/>
      <c r="AN95" s="16" t="s">
        <v>1371</v>
      </c>
      <c r="AO95" s="17" t="s">
        <v>1372</v>
      </c>
      <c r="AP95" s="18" t="s">
        <v>1373</v>
      </c>
      <c r="AQ95" s="18" t="s">
        <v>750</v>
      </c>
      <c r="AR95" s="17" t="s">
        <v>1374</v>
      </c>
      <c r="AS95" s="18" t="s">
        <v>1375</v>
      </c>
      <c r="AT95" s="18" t="s">
        <v>579</v>
      </c>
      <c r="AU95" s="18" t="e">
        <f t="shared" si="2"/>
        <v>#REF!</v>
      </c>
      <c r="AV95" s="18" t="s">
        <v>596</v>
      </c>
      <c r="AW95" s="18" t="s">
        <v>597</v>
      </c>
      <c r="AX95" s="18"/>
      <c r="AY95" s="18" t="s">
        <v>4</v>
      </c>
      <c r="AZ95" s="18"/>
      <c r="BA95" s="18" t="e">
        <f t="shared" si="3"/>
        <v>#REF!</v>
      </c>
      <c r="BB95" s="18"/>
      <c r="BC95" s="18" t="s">
        <v>596</v>
      </c>
      <c r="BD95" s="21">
        <v>44842</v>
      </c>
      <c r="BE95" s="18"/>
      <c r="BF95" s="18" t="e">
        <f t="shared" si="4"/>
        <v>#REF!</v>
      </c>
      <c r="BG95" s="18"/>
      <c r="BH95" s="18"/>
      <c r="BI95" s="18"/>
      <c r="BJ95" s="18" t="e">
        <f t="shared" si="5"/>
        <v>#REF!</v>
      </c>
      <c r="BK95" s="18" t="e">
        <f t="shared" si="6"/>
        <v>#REF!</v>
      </c>
    </row>
    <row r="96" spans="1:63" ht="13">
      <c r="A96" s="11">
        <v>95</v>
      </c>
      <c r="B96" s="11" t="s">
        <v>22</v>
      </c>
      <c r="C96" s="11" t="s">
        <v>4</v>
      </c>
      <c r="D96" s="11" t="s">
        <v>7</v>
      </c>
      <c r="E96" s="12" t="str">
        <f t="shared" si="0"/>
        <v>JKWZ0041 - Mumbai Panvel - Sunil Kumar Paswan</v>
      </c>
      <c r="F96" s="11" t="s">
        <v>1376</v>
      </c>
      <c r="G96" s="11" t="s">
        <v>1377</v>
      </c>
      <c r="H96" s="11" t="s">
        <v>468</v>
      </c>
      <c r="I96" s="11" t="s">
        <v>2</v>
      </c>
      <c r="J96" s="11" t="s">
        <v>579</v>
      </c>
      <c r="K96" s="11" t="s">
        <v>580</v>
      </c>
      <c r="L96" s="8"/>
      <c r="M96" s="8" t="s">
        <v>581</v>
      </c>
      <c r="N96" s="11" t="s">
        <v>582</v>
      </c>
      <c r="O96" s="11" t="s">
        <v>381</v>
      </c>
      <c r="P96" s="11">
        <v>8652456628</v>
      </c>
      <c r="Q96" s="11"/>
      <c r="R96" s="12"/>
      <c r="S96" s="11"/>
      <c r="T96" s="20" t="s">
        <v>6</v>
      </c>
      <c r="U96" s="20" t="s">
        <v>359</v>
      </c>
      <c r="V96" s="29" t="s">
        <v>1378</v>
      </c>
      <c r="W96" s="11">
        <v>18.916557399999999</v>
      </c>
      <c r="X96" s="11">
        <v>73.044772100000003</v>
      </c>
      <c r="Y96" s="11" t="s">
        <v>1379</v>
      </c>
      <c r="Z96" s="14" t="e">
        <f ca="1">IF(_xludf.MAXIFS(#REF!,#REF!,D96)=0,"Before 31st Aug'23",_xludf.MAXIFS(#REF!,#REF!,D96))</f>
        <v>#NAME?</v>
      </c>
      <c r="AA96" s="8" t="e">
        <f>COUNTIFS(#REF!,E96,#REF!,"&gt;0")</f>
        <v>#REF!</v>
      </c>
      <c r="AB96" s="15">
        <v>0</v>
      </c>
      <c r="AC96" s="8">
        <v>0</v>
      </c>
      <c r="AD96" s="8">
        <v>505</v>
      </c>
      <c r="AE96" s="8">
        <v>0</v>
      </c>
      <c r="AF96" s="8" t="e">
        <f t="shared" si="1"/>
        <v>#REF!</v>
      </c>
      <c r="AG96" s="8" t="s">
        <v>587</v>
      </c>
      <c r="AH96" s="8" t="s">
        <v>695</v>
      </c>
      <c r="AI96" s="8" t="s">
        <v>8</v>
      </c>
      <c r="AJ96" s="8" t="s">
        <v>4</v>
      </c>
      <c r="AK96" s="8" t="s">
        <v>276</v>
      </c>
      <c r="AL96" s="8">
        <v>7</v>
      </c>
      <c r="AM96" s="8" t="s">
        <v>242</v>
      </c>
      <c r="AN96" s="16" t="s">
        <v>1380</v>
      </c>
      <c r="AO96" s="17" t="s">
        <v>1381</v>
      </c>
      <c r="AP96" s="18" t="s">
        <v>1376</v>
      </c>
      <c r="AQ96" s="18" t="s">
        <v>1382</v>
      </c>
      <c r="AR96" s="17" t="s">
        <v>1383</v>
      </c>
      <c r="AS96" s="18" t="s">
        <v>1384</v>
      </c>
      <c r="AT96" s="18" t="s">
        <v>579</v>
      </c>
      <c r="AU96" s="18" t="e">
        <f t="shared" si="2"/>
        <v>#REF!</v>
      </c>
      <c r="AV96" s="18" t="s">
        <v>596</v>
      </c>
      <c r="AW96" s="18" t="s">
        <v>597</v>
      </c>
      <c r="AX96" s="18"/>
      <c r="AY96" s="18" t="s">
        <v>4</v>
      </c>
      <c r="AZ96" s="18"/>
      <c r="BA96" s="18" t="e">
        <f t="shared" si="3"/>
        <v>#REF!</v>
      </c>
      <c r="BB96" s="18"/>
      <c r="BC96" s="18" t="s">
        <v>596</v>
      </c>
      <c r="BD96" s="21">
        <v>44872</v>
      </c>
      <c r="BE96" s="18"/>
      <c r="BF96" s="18" t="e">
        <f t="shared" si="4"/>
        <v>#REF!</v>
      </c>
      <c r="BG96" s="18"/>
      <c r="BH96" s="18"/>
      <c r="BI96" s="18"/>
      <c r="BJ96" s="18" t="e">
        <f t="shared" si="5"/>
        <v>#REF!</v>
      </c>
      <c r="BK96" s="18" t="e">
        <f t="shared" si="6"/>
        <v>#REF!</v>
      </c>
    </row>
    <row r="97" spans="1:63" ht="13">
      <c r="A97" s="11">
        <v>96</v>
      </c>
      <c r="B97" s="11" t="s">
        <v>22</v>
      </c>
      <c r="C97" s="11" t="s">
        <v>4</v>
      </c>
      <c r="D97" s="11" t="s">
        <v>13</v>
      </c>
      <c r="E97" s="12" t="str">
        <f t="shared" si="0"/>
        <v>JKWZ0042 - Hazira - Vikash Singh Tyre Service</v>
      </c>
      <c r="F97" s="11" t="s">
        <v>1385</v>
      </c>
      <c r="G97" s="11" t="s">
        <v>167</v>
      </c>
      <c r="H97" s="11" t="s">
        <v>809</v>
      </c>
      <c r="I97" s="11" t="s">
        <v>1386</v>
      </c>
      <c r="J97" s="11" t="s">
        <v>33</v>
      </c>
      <c r="K97" s="11" t="s">
        <v>580</v>
      </c>
      <c r="L97" s="8"/>
      <c r="M97" s="8" t="s">
        <v>581</v>
      </c>
      <c r="N97" s="11" t="s">
        <v>582</v>
      </c>
      <c r="O97" s="11" t="s">
        <v>1387</v>
      </c>
      <c r="P97" s="11">
        <v>9898750720</v>
      </c>
      <c r="Q97" s="11"/>
      <c r="R97" s="12" t="s">
        <v>1388</v>
      </c>
      <c r="S97" s="11">
        <v>394270</v>
      </c>
      <c r="T97" s="20" t="s">
        <v>15</v>
      </c>
      <c r="U97" s="20" t="s">
        <v>193</v>
      </c>
      <c r="V97" s="13" t="s">
        <v>1389</v>
      </c>
      <c r="W97" s="11">
        <v>21.142060699999998</v>
      </c>
      <c r="X97" s="11">
        <v>72.655214900000004</v>
      </c>
      <c r="Y97" s="11" t="s">
        <v>4</v>
      </c>
      <c r="Z97" s="14" t="e">
        <f ca="1">IF(_xludf.MAXIFS(#REF!,#REF!,D97)=0,"Before 31st Aug'23",_xludf.MAXIFS(#REF!,#REF!,D97))</f>
        <v>#NAME?</v>
      </c>
      <c r="AA97" s="8" t="e">
        <f>COUNTIFS(#REF!,E97,#REF!,"&gt;0")</f>
        <v>#REF!</v>
      </c>
      <c r="AB97" s="15">
        <v>84</v>
      </c>
      <c r="AC97" s="8">
        <v>101</v>
      </c>
      <c r="AD97" s="8">
        <v>211</v>
      </c>
      <c r="AE97" s="8" t="e">
        <f>VLOOKUP(D97,#REF!,5,0)</f>
        <v>#REF!</v>
      </c>
      <c r="AF97" s="8" t="e">
        <f t="shared" si="1"/>
        <v>#REF!</v>
      </c>
      <c r="AG97" s="8" t="s">
        <v>587</v>
      </c>
      <c r="AH97" s="8" t="s">
        <v>588</v>
      </c>
      <c r="AI97" s="8" t="s">
        <v>485</v>
      </c>
      <c r="AJ97" s="8" t="s">
        <v>589</v>
      </c>
      <c r="AK97" s="8" t="s">
        <v>284</v>
      </c>
      <c r="AL97" s="8">
        <v>8</v>
      </c>
      <c r="AM97" s="8" t="s">
        <v>240</v>
      </c>
      <c r="AN97" s="16" t="s">
        <v>1390</v>
      </c>
      <c r="AO97" s="8"/>
      <c r="AP97" s="18" t="s">
        <v>1387</v>
      </c>
      <c r="AQ97" s="18" t="s">
        <v>722</v>
      </c>
      <c r="AR97" s="17" t="s">
        <v>1391</v>
      </c>
      <c r="AS97" s="18" t="s">
        <v>1392</v>
      </c>
      <c r="AT97" s="18" t="s">
        <v>579</v>
      </c>
      <c r="AU97" s="18" t="e">
        <f t="shared" si="2"/>
        <v>#REF!</v>
      </c>
      <c r="AV97" s="18" t="s">
        <v>596</v>
      </c>
      <c r="AW97" s="18" t="s">
        <v>597</v>
      </c>
      <c r="AX97" s="18"/>
      <c r="AY97" s="18" t="s">
        <v>4</v>
      </c>
      <c r="AZ97" s="18"/>
      <c r="BA97" s="18" t="e">
        <f t="shared" si="3"/>
        <v>#REF!</v>
      </c>
      <c r="BB97" s="18"/>
      <c r="BC97" s="18" t="s">
        <v>596</v>
      </c>
      <c r="BD97" s="18"/>
      <c r="BE97" s="18"/>
      <c r="BF97" s="18" t="e">
        <f t="shared" si="4"/>
        <v>#REF!</v>
      </c>
      <c r="BG97" s="18"/>
      <c r="BH97" s="18"/>
      <c r="BI97" s="18"/>
      <c r="BJ97" s="18" t="e">
        <f t="shared" si="5"/>
        <v>#REF!</v>
      </c>
      <c r="BK97" s="18" t="e">
        <f t="shared" si="6"/>
        <v>#REF!</v>
      </c>
    </row>
    <row r="98" spans="1:63" ht="13">
      <c r="A98" s="11">
        <v>97</v>
      </c>
      <c r="B98" s="11" t="s">
        <v>22</v>
      </c>
      <c r="C98" s="11" t="s">
        <v>4</v>
      </c>
      <c r="D98" s="11" t="s">
        <v>1393</v>
      </c>
      <c r="E98" s="12" t="str">
        <f t="shared" si="0"/>
        <v>JKWZ0043 - Gulab Nagar - Nasib Tyre Works</v>
      </c>
      <c r="F98" s="11" t="s">
        <v>1394</v>
      </c>
      <c r="G98" s="11" t="s">
        <v>1395</v>
      </c>
      <c r="H98" s="11" t="s">
        <v>447</v>
      </c>
      <c r="I98" s="11"/>
      <c r="J98" s="11" t="s">
        <v>579</v>
      </c>
      <c r="K98" s="11" t="s">
        <v>580</v>
      </c>
      <c r="L98" s="8"/>
      <c r="M98" s="8" t="s">
        <v>581</v>
      </c>
      <c r="N98" s="11" t="s">
        <v>582</v>
      </c>
      <c r="O98" s="11" t="s">
        <v>1396</v>
      </c>
      <c r="P98" s="11" t="s">
        <v>1397</v>
      </c>
      <c r="Q98" s="11"/>
      <c r="R98" s="12"/>
      <c r="S98" s="11"/>
      <c r="T98" s="20" t="s">
        <v>15</v>
      </c>
      <c r="U98" s="20" t="s">
        <v>286</v>
      </c>
      <c r="V98" s="13" t="s">
        <v>1398</v>
      </c>
      <c r="W98" s="11">
        <v>22.474288399999999</v>
      </c>
      <c r="X98" s="11">
        <v>70.1421706</v>
      </c>
      <c r="Y98" s="11" t="s">
        <v>4</v>
      </c>
      <c r="Z98" s="14" t="e">
        <f ca="1">IF(_xludf.MAXIFS(#REF!,#REF!,D98)=0,"Before 31st Aug'23",_xludf.MAXIFS(#REF!,#REF!,D98))</f>
        <v>#NAME?</v>
      </c>
      <c r="AA98" s="8" t="e">
        <f>COUNTIFS(#REF!,E98,#REF!,"&gt;0")</f>
        <v>#REF!</v>
      </c>
      <c r="AB98" s="15">
        <v>0</v>
      </c>
      <c r="AC98" s="8">
        <v>0</v>
      </c>
      <c r="AD98" s="8">
        <v>240</v>
      </c>
      <c r="AE98" s="8">
        <v>0</v>
      </c>
      <c r="AF98" s="8" t="e">
        <f t="shared" si="1"/>
        <v>#REF!</v>
      </c>
      <c r="AG98" s="8" t="s">
        <v>587</v>
      </c>
      <c r="AH98" s="8" t="s">
        <v>602</v>
      </c>
      <c r="AI98" s="8" t="s">
        <v>485</v>
      </c>
      <c r="AJ98" s="8" t="s">
        <v>589</v>
      </c>
      <c r="AK98" s="8" t="s">
        <v>276</v>
      </c>
      <c r="AL98" s="8">
        <v>9</v>
      </c>
      <c r="AM98" s="8"/>
      <c r="AN98" s="16" t="s">
        <v>1399</v>
      </c>
      <c r="AO98" s="17" t="s">
        <v>1400</v>
      </c>
      <c r="AP98" s="18" t="s">
        <v>1401</v>
      </c>
      <c r="AQ98" s="18" t="s">
        <v>1402</v>
      </c>
      <c r="AR98" s="17" t="s">
        <v>1403</v>
      </c>
      <c r="AS98" s="18" t="s">
        <v>1404</v>
      </c>
      <c r="AT98" s="18" t="s">
        <v>579</v>
      </c>
      <c r="AU98" s="18" t="e">
        <f t="shared" si="2"/>
        <v>#REF!</v>
      </c>
      <c r="AV98" s="18" t="s">
        <v>596</v>
      </c>
      <c r="AW98" s="18" t="s">
        <v>597</v>
      </c>
      <c r="AX98" s="18"/>
      <c r="AY98" s="18" t="s">
        <v>4</v>
      </c>
      <c r="AZ98" s="18"/>
      <c r="BA98" s="18" t="e">
        <f t="shared" si="3"/>
        <v>#REF!</v>
      </c>
      <c r="BB98" s="18"/>
      <c r="BC98" s="18" t="s">
        <v>596</v>
      </c>
      <c r="BD98" s="21">
        <v>44842</v>
      </c>
      <c r="BE98" s="18"/>
      <c r="BF98" s="18" t="e">
        <f t="shared" si="4"/>
        <v>#REF!</v>
      </c>
      <c r="BG98" s="18"/>
      <c r="BH98" s="18"/>
      <c r="BI98" s="18"/>
      <c r="BJ98" s="18" t="e">
        <f t="shared" si="5"/>
        <v>#REF!</v>
      </c>
      <c r="BK98" s="18" t="e">
        <f t="shared" si="6"/>
        <v>#REF!</v>
      </c>
    </row>
    <row r="99" spans="1:63" ht="13">
      <c r="A99" s="11">
        <v>98</v>
      </c>
      <c r="B99" s="11" t="s">
        <v>22</v>
      </c>
      <c r="C99" s="11" t="s">
        <v>4</v>
      </c>
      <c r="D99" s="11" t="s">
        <v>413</v>
      </c>
      <c r="E99" s="12" t="str">
        <f t="shared" si="0"/>
        <v>JKWZ0044 - Mumbai Chowk - Vipin Kumar Tyre Shop</v>
      </c>
      <c r="F99" s="11" t="s">
        <v>1405</v>
      </c>
      <c r="G99" s="11" t="s">
        <v>1406</v>
      </c>
      <c r="H99" s="11" t="s">
        <v>447</v>
      </c>
      <c r="I99" s="11"/>
      <c r="J99" s="11" t="s">
        <v>33</v>
      </c>
      <c r="K99" s="11" t="s">
        <v>580</v>
      </c>
      <c r="L99" s="8"/>
      <c r="M99" s="8" t="s">
        <v>581</v>
      </c>
      <c r="N99" s="11" t="s">
        <v>582</v>
      </c>
      <c r="O99" s="11" t="s">
        <v>1407</v>
      </c>
      <c r="P99" s="11">
        <v>9135048403</v>
      </c>
      <c r="Q99" s="11"/>
      <c r="R99" s="12"/>
      <c r="S99" s="11"/>
      <c r="T99" s="11" t="s">
        <v>6</v>
      </c>
      <c r="U99" s="11" t="s">
        <v>1408</v>
      </c>
      <c r="V99" s="13" t="s">
        <v>1409</v>
      </c>
      <c r="W99" s="11">
        <v>18.9020619</v>
      </c>
      <c r="X99" s="11">
        <v>73.236390700000001</v>
      </c>
      <c r="Y99" s="11" t="s">
        <v>232</v>
      </c>
      <c r="Z99" s="14" t="e">
        <f ca="1">IF(_xludf.MAXIFS(#REF!,#REF!,D99)=0,"Before 31st Aug'23",_xludf.MAXIFS(#REF!,#REF!,D99))</f>
        <v>#NAME?</v>
      </c>
      <c r="AA99" s="8" t="e">
        <f>COUNTIFS(#REF!,E99,#REF!,"&gt;0")</f>
        <v>#REF!</v>
      </c>
      <c r="AB99" s="15">
        <v>0</v>
      </c>
      <c r="AC99" s="8">
        <v>0</v>
      </c>
      <c r="AD99" s="4">
        <v>1</v>
      </c>
      <c r="AE99" s="8">
        <v>0</v>
      </c>
      <c r="AF99" s="8" t="e">
        <f t="shared" si="1"/>
        <v>#REF!</v>
      </c>
      <c r="AG99" s="8" t="s">
        <v>683</v>
      </c>
      <c r="AH99" s="8" t="s">
        <v>1410</v>
      </c>
      <c r="AI99" s="8" t="s">
        <v>4</v>
      </c>
      <c r="AJ99" s="8" t="s">
        <v>4</v>
      </c>
      <c r="AK99" s="8"/>
      <c r="AL99" s="8"/>
      <c r="AM99" s="8"/>
      <c r="AN99" s="16" t="s">
        <v>1411</v>
      </c>
      <c r="AO99" s="8"/>
      <c r="AP99" s="18" t="s">
        <v>1407</v>
      </c>
      <c r="AQ99" s="18" t="s">
        <v>1412</v>
      </c>
      <c r="AR99" s="17" t="s">
        <v>1413</v>
      </c>
      <c r="AS99" s="18" t="s">
        <v>1414</v>
      </c>
      <c r="AT99" s="18" t="s">
        <v>579</v>
      </c>
      <c r="AU99" s="18" t="e">
        <f t="shared" si="2"/>
        <v>#REF!</v>
      </c>
      <c r="AV99" s="18" t="s">
        <v>596</v>
      </c>
      <c r="AW99" s="18"/>
      <c r="AX99" s="18"/>
      <c r="AY99" s="18" t="s">
        <v>4</v>
      </c>
      <c r="AZ99" s="18"/>
      <c r="BA99" s="18" t="e">
        <f t="shared" si="3"/>
        <v>#REF!</v>
      </c>
      <c r="BB99" s="18"/>
      <c r="BC99" s="18" t="s">
        <v>609</v>
      </c>
      <c r="BD99" s="18"/>
      <c r="BE99" s="18"/>
      <c r="BF99" s="18" t="e">
        <f t="shared" si="4"/>
        <v>#REF!</v>
      </c>
      <c r="BG99" s="18"/>
      <c r="BH99" s="18"/>
      <c r="BI99" s="18"/>
      <c r="BJ99" s="18" t="e">
        <f t="shared" si="5"/>
        <v>#REF!</v>
      </c>
      <c r="BK99" s="18" t="e">
        <f t="shared" si="6"/>
        <v>#REF!</v>
      </c>
    </row>
    <row r="100" spans="1:63" ht="13">
      <c r="A100" s="11">
        <v>99</v>
      </c>
      <c r="B100" s="11" t="s">
        <v>22</v>
      </c>
      <c r="C100" s="11" t="s">
        <v>4</v>
      </c>
      <c r="D100" s="11" t="s">
        <v>68</v>
      </c>
      <c r="E100" s="12" t="str">
        <f t="shared" si="0"/>
        <v>JKEZ0031 - Bhalukmari - Mehtab Tyre Works</v>
      </c>
      <c r="F100" s="11" t="s">
        <v>1415</v>
      </c>
      <c r="G100" s="11" t="s">
        <v>135</v>
      </c>
      <c r="H100" s="11" t="s">
        <v>809</v>
      </c>
      <c r="I100" s="11" t="s">
        <v>9</v>
      </c>
      <c r="J100" s="11" t="s">
        <v>485</v>
      </c>
      <c r="K100" s="11" t="s">
        <v>580</v>
      </c>
      <c r="L100" s="8"/>
      <c r="M100" s="8" t="s">
        <v>666</v>
      </c>
      <c r="N100" s="11" t="s">
        <v>667</v>
      </c>
      <c r="O100" s="11" t="s">
        <v>1416</v>
      </c>
      <c r="P100" s="11" t="s">
        <v>1417</v>
      </c>
      <c r="Q100" s="8"/>
      <c r="R100" s="16"/>
      <c r="S100" s="11"/>
      <c r="T100" s="20" t="s">
        <v>42</v>
      </c>
      <c r="U100" s="20" t="s">
        <v>1418</v>
      </c>
      <c r="V100" s="13" t="s">
        <v>1419</v>
      </c>
      <c r="W100" s="11">
        <v>25.941206000000001</v>
      </c>
      <c r="X100" s="11">
        <v>92.954330999999996</v>
      </c>
      <c r="Y100" s="11" t="s">
        <v>1364</v>
      </c>
      <c r="Z100" s="14" t="e">
        <f ca="1">IF(_xludf.MAXIFS(#REF!,#REF!,D100)=0,"Before 31st Aug'23",_xludf.MAXIFS(#REF!,#REF!,D100))</f>
        <v>#NAME?</v>
      </c>
      <c r="AA100" s="8" t="e">
        <f>COUNTIFS(#REF!,E100,#REF!,"&gt;0")</f>
        <v>#REF!</v>
      </c>
      <c r="AB100" s="15">
        <v>0</v>
      </c>
      <c r="AC100" s="8">
        <v>1</v>
      </c>
      <c r="AD100" s="8">
        <v>413</v>
      </c>
      <c r="AE100" s="8">
        <v>0</v>
      </c>
      <c r="AF100" s="8" t="e">
        <f t="shared" si="1"/>
        <v>#REF!</v>
      </c>
      <c r="AG100" s="8" t="s">
        <v>587</v>
      </c>
      <c r="AH100" s="8" t="s">
        <v>588</v>
      </c>
      <c r="AI100" s="8" t="s">
        <v>485</v>
      </c>
      <c r="AJ100" s="8" t="s">
        <v>589</v>
      </c>
      <c r="AK100" s="8" t="s">
        <v>284</v>
      </c>
      <c r="AL100" s="8">
        <v>10</v>
      </c>
      <c r="AM100" s="8" t="s">
        <v>242</v>
      </c>
      <c r="AN100" s="16"/>
      <c r="AO100" s="8"/>
      <c r="AP100" s="18" t="s">
        <v>1416</v>
      </c>
      <c r="AQ100" s="18" t="s">
        <v>639</v>
      </c>
      <c r="AR100" s="17" t="s">
        <v>1420</v>
      </c>
      <c r="AS100" s="18" t="s">
        <v>1421</v>
      </c>
      <c r="AT100" s="18" t="s">
        <v>579</v>
      </c>
      <c r="AU100" s="18" t="e">
        <f t="shared" si="2"/>
        <v>#REF!</v>
      </c>
      <c r="AV100" s="18" t="s">
        <v>596</v>
      </c>
      <c r="AW100" s="18" t="s">
        <v>597</v>
      </c>
      <c r="AX100" s="18"/>
      <c r="AY100" s="18" t="s">
        <v>4</v>
      </c>
      <c r="AZ100" s="18"/>
      <c r="BA100" s="18" t="e">
        <f t="shared" si="3"/>
        <v>#REF!</v>
      </c>
      <c r="BB100" s="18"/>
      <c r="BC100" s="18" t="s">
        <v>596</v>
      </c>
      <c r="BD100" s="19">
        <v>44894</v>
      </c>
      <c r="BE100" s="18"/>
      <c r="BF100" s="18" t="e">
        <f t="shared" si="4"/>
        <v>#REF!</v>
      </c>
      <c r="BG100" s="18"/>
      <c r="BH100" s="18"/>
      <c r="BI100" s="18"/>
      <c r="BJ100" s="18" t="e">
        <f t="shared" si="5"/>
        <v>#REF!</v>
      </c>
      <c r="BK100" s="18" t="e">
        <f t="shared" si="6"/>
        <v>#REF!</v>
      </c>
    </row>
    <row r="101" spans="1:63" ht="13">
      <c r="A101" s="11">
        <v>100</v>
      </c>
      <c r="B101" s="11" t="s">
        <v>22</v>
      </c>
      <c r="C101" s="11" t="s">
        <v>4</v>
      </c>
      <c r="D101" s="11" t="s">
        <v>110</v>
      </c>
      <c r="E101" s="12" t="str">
        <f t="shared" si="0"/>
        <v>JKEZ0032 - Guwahati - Kameswar Tyre Service</v>
      </c>
      <c r="F101" s="11" t="s">
        <v>1422</v>
      </c>
      <c r="G101" s="11" t="s">
        <v>233</v>
      </c>
      <c r="H101" s="11" t="s">
        <v>809</v>
      </c>
      <c r="I101" s="11" t="s">
        <v>1423</v>
      </c>
      <c r="J101" s="11" t="s">
        <v>579</v>
      </c>
      <c r="K101" s="11" t="s">
        <v>580</v>
      </c>
      <c r="L101" s="8"/>
      <c r="M101" s="8" t="s">
        <v>666</v>
      </c>
      <c r="N101" s="11" t="s">
        <v>667</v>
      </c>
      <c r="O101" s="11" t="s">
        <v>1424</v>
      </c>
      <c r="P101" s="11">
        <v>7086974126</v>
      </c>
      <c r="Q101" s="32"/>
      <c r="R101" s="33"/>
      <c r="S101" s="32"/>
      <c r="T101" s="13" t="s">
        <v>42</v>
      </c>
      <c r="U101" s="13" t="s">
        <v>354</v>
      </c>
      <c r="V101" s="23" t="s">
        <v>1425</v>
      </c>
      <c r="W101" s="11">
        <v>26.317167999999999</v>
      </c>
      <c r="X101" s="11">
        <v>91.715365000000006</v>
      </c>
      <c r="Y101" s="11" t="s">
        <v>1364</v>
      </c>
      <c r="Z101" s="14" t="e">
        <f ca="1">IF(_xludf.MAXIFS(#REF!,#REF!,D101)=0,"Before 31st Aug'23",_xludf.MAXIFS(#REF!,#REF!,D101))</f>
        <v>#NAME?</v>
      </c>
      <c r="AA101" s="8" t="e">
        <f>COUNTIFS(#REF!,E101,#REF!,"&gt;0")</f>
        <v>#REF!</v>
      </c>
      <c r="AB101" s="15">
        <v>1</v>
      </c>
      <c r="AC101" s="8">
        <v>3</v>
      </c>
      <c r="AD101" s="8">
        <v>95</v>
      </c>
      <c r="AE101" s="8" t="e">
        <f>VLOOKUP(D101,#REF!,5,0)</f>
        <v>#REF!</v>
      </c>
      <c r="AF101" s="8" t="e">
        <f t="shared" si="1"/>
        <v>#REF!</v>
      </c>
      <c r="AG101" s="8" t="s">
        <v>587</v>
      </c>
      <c r="AH101" s="8" t="s">
        <v>588</v>
      </c>
      <c r="AI101" s="8" t="s">
        <v>485</v>
      </c>
      <c r="AJ101" s="8" t="s">
        <v>709</v>
      </c>
      <c r="AK101" s="8" t="s">
        <v>276</v>
      </c>
      <c r="AL101" s="8">
        <v>7</v>
      </c>
      <c r="AM101" s="8" t="s">
        <v>242</v>
      </c>
      <c r="AN101" s="16"/>
      <c r="AO101" s="8"/>
      <c r="AP101" s="18" t="s">
        <v>1424</v>
      </c>
      <c r="AQ101" s="18" t="s">
        <v>593</v>
      </c>
      <c r="AR101" s="17" t="s">
        <v>1426</v>
      </c>
      <c r="AS101" s="18" t="s">
        <v>1427</v>
      </c>
      <c r="AT101" s="18" t="s">
        <v>579</v>
      </c>
      <c r="AU101" s="18" t="e">
        <f t="shared" si="2"/>
        <v>#REF!</v>
      </c>
      <c r="AV101" s="18" t="s">
        <v>596</v>
      </c>
      <c r="AW101" s="18"/>
      <c r="AX101" s="18"/>
      <c r="AY101" s="18" t="s">
        <v>4</v>
      </c>
      <c r="AZ101" s="18"/>
      <c r="BA101" s="18" t="e">
        <f t="shared" si="3"/>
        <v>#REF!</v>
      </c>
      <c r="BB101" s="18"/>
      <c r="BC101" s="18" t="s">
        <v>609</v>
      </c>
      <c r="BD101" s="18"/>
      <c r="BE101" s="18"/>
      <c r="BF101" s="18" t="e">
        <f t="shared" si="4"/>
        <v>#REF!</v>
      </c>
      <c r="BG101" s="18"/>
      <c r="BH101" s="18"/>
      <c r="BI101" s="18"/>
      <c r="BJ101" s="18" t="e">
        <f t="shared" si="5"/>
        <v>#REF!</v>
      </c>
      <c r="BK101" s="18" t="e">
        <f t="shared" si="6"/>
        <v>#REF!</v>
      </c>
    </row>
    <row r="102" spans="1:63" ht="13">
      <c r="A102" s="11">
        <v>101</v>
      </c>
      <c r="B102" s="11" t="s">
        <v>1428</v>
      </c>
      <c r="C102" s="11" t="s">
        <v>4</v>
      </c>
      <c r="D102" s="11" t="s">
        <v>162</v>
      </c>
      <c r="E102" s="12" t="str">
        <f t="shared" si="0"/>
        <v>JKWZ0045 - Osmanabad - Indian Automobile Garage &amp; Tyre Works</v>
      </c>
      <c r="F102" s="11" t="s">
        <v>1429</v>
      </c>
      <c r="G102" s="11" t="s">
        <v>417</v>
      </c>
      <c r="H102" s="11" t="s">
        <v>447</v>
      </c>
      <c r="I102" s="11"/>
      <c r="J102" s="11" t="s">
        <v>485</v>
      </c>
      <c r="K102" s="22" t="s">
        <v>633</v>
      </c>
      <c r="L102" s="8"/>
      <c r="M102" s="8" t="s">
        <v>581</v>
      </c>
      <c r="N102" s="11" t="s">
        <v>582</v>
      </c>
      <c r="O102" s="11" t="s">
        <v>1430</v>
      </c>
      <c r="P102" s="11" t="s">
        <v>1431</v>
      </c>
      <c r="Q102" s="11"/>
      <c r="R102" s="12" t="s">
        <v>1432</v>
      </c>
      <c r="S102" s="11">
        <v>413405</v>
      </c>
      <c r="T102" s="11"/>
      <c r="U102" s="11"/>
      <c r="V102" s="23" t="s">
        <v>1433</v>
      </c>
      <c r="W102" s="11">
        <v>18.305847660000001</v>
      </c>
      <c r="X102" s="11">
        <v>75.987460839999997</v>
      </c>
      <c r="Y102" s="11" t="s">
        <v>4</v>
      </c>
      <c r="Z102" s="14" t="e">
        <f ca="1">IF(_xludf.MAXIFS(#REF!,#REF!,D102)=0,"Before 31st Aug'23",_xludf.MAXIFS(#REF!,#REF!,D102))</f>
        <v>#NAME?</v>
      </c>
      <c r="AA102" s="8" t="e">
        <f>COUNTIFS(#REF!,E102,#REF!,"&gt;0")</f>
        <v>#REF!</v>
      </c>
      <c r="AB102" s="15">
        <v>0</v>
      </c>
      <c r="AC102" s="8">
        <v>0</v>
      </c>
      <c r="AD102" s="8">
        <v>17</v>
      </c>
      <c r="AE102" s="8">
        <v>0</v>
      </c>
      <c r="AF102" s="8" t="e">
        <f t="shared" si="1"/>
        <v>#REF!</v>
      </c>
      <c r="AG102" s="8" t="s">
        <v>587</v>
      </c>
      <c r="AH102" s="8" t="s">
        <v>588</v>
      </c>
      <c r="AI102" s="8" t="s">
        <v>485</v>
      </c>
      <c r="AJ102" s="8" t="s">
        <v>709</v>
      </c>
      <c r="AK102" s="8" t="s">
        <v>603</v>
      </c>
      <c r="AL102" s="8">
        <v>9</v>
      </c>
      <c r="AM102" s="8" t="s">
        <v>242</v>
      </c>
      <c r="AN102" s="16" t="s">
        <v>1434</v>
      </c>
      <c r="AO102" s="17" t="s">
        <v>1435</v>
      </c>
      <c r="AP102" s="18" t="s">
        <v>1430</v>
      </c>
      <c r="AQ102" s="18" t="s">
        <v>593</v>
      </c>
      <c r="AR102" s="17" t="s">
        <v>1436</v>
      </c>
      <c r="AS102" s="18" t="s">
        <v>1437</v>
      </c>
      <c r="AT102" s="18" t="s">
        <v>579</v>
      </c>
      <c r="AU102" s="18" t="e">
        <f t="shared" si="2"/>
        <v>#REF!</v>
      </c>
      <c r="AV102" s="18" t="s">
        <v>609</v>
      </c>
      <c r="AW102" s="18"/>
      <c r="AX102" s="18"/>
      <c r="AY102" s="18"/>
      <c r="AZ102" s="18"/>
      <c r="BA102" s="18" t="e">
        <f t="shared" si="3"/>
        <v>#REF!</v>
      </c>
      <c r="BB102" s="18"/>
      <c r="BC102" s="18" t="s">
        <v>609</v>
      </c>
      <c r="BD102" s="18"/>
      <c r="BE102" s="18"/>
      <c r="BF102" s="18" t="e">
        <f t="shared" si="4"/>
        <v>#REF!</v>
      </c>
      <c r="BG102" s="18"/>
      <c r="BH102" s="18"/>
      <c r="BI102" s="18"/>
      <c r="BJ102" s="18" t="e">
        <f t="shared" si="5"/>
        <v>#REF!</v>
      </c>
      <c r="BK102" s="18" t="e">
        <f t="shared" si="6"/>
        <v>#REF!</v>
      </c>
    </row>
    <row r="103" spans="1:63" ht="13">
      <c r="A103" s="11">
        <v>102</v>
      </c>
      <c r="B103" s="11" t="s">
        <v>22</v>
      </c>
      <c r="C103" s="11" t="s">
        <v>4</v>
      </c>
      <c r="D103" s="11" t="s">
        <v>1438</v>
      </c>
      <c r="E103" s="12" t="str">
        <f t="shared" si="0"/>
        <v>JKWZ0046 - Surat - Aafrin Tyre Service Center</v>
      </c>
      <c r="F103" s="11" t="s">
        <v>1439</v>
      </c>
      <c r="G103" s="11" t="s">
        <v>193</v>
      </c>
      <c r="H103" s="11" t="s">
        <v>447</v>
      </c>
      <c r="I103" s="11"/>
      <c r="J103" s="11" t="s">
        <v>8</v>
      </c>
      <c r="K103" s="11" t="s">
        <v>681</v>
      </c>
      <c r="L103" s="8"/>
      <c r="M103" s="8" t="s">
        <v>581</v>
      </c>
      <c r="N103" s="11" t="s">
        <v>582</v>
      </c>
      <c r="O103" s="11" t="s">
        <v>1440</v>
      </c>
      <c r="P103" s="11">
        <v>9601173359</v>
      </c>
      <c r="Q103" s="11"/>
      <c r="R103" s="12"/>
      <c r="S103" s="11"/>
      <c r="T103" s="20" t="s">
        <v>15</v>
      </c>
      <c r="U103" s="20" t="s">
        <v>193</v>
      </c>
      <c r="V103" s="13" t="s">
        <v>1441</v>
      </c>
      <c r="W103" s="11">
        <v>21.206983000000001</v>
      </c>
      <c r="X103" s="11">
        <v>72.838598000000005</v>
      </c>
      <c r="Y103" s="11" t="s">
        <v>1442</v>
      </c>
      <c r="Z103" s="14" t="e">
        <f ca="1">IF(_xludf.MAXIFS(#REF!,#REF!,D103)=0,"Before 31st Aug'23",_xludf.MAXIFS(#REF!,#REF!,D103))</f>
        <v>#NAME?</v>
      </c>
      <c r="AA103" s="8" t="e">
        <f>COUNTIFS(#REF!,E103,#REF!,"&gt;0")</f>
        <v>#REF!</v>
      </c>
      <c r="AB103" s="15">
        <v>0</v>
      </c>
      <c r="AC103" s="8">
        <v>0</v>
      </c>
      <c r="AD103" s="8">
        <v>129</v>
      </c>
      <c r="AE103" s="8">
        <v>0</v>
      </c>
      <c r="AF103" s="8" t="e">
        <f t="shared" si="1"/>
        <v>#REF!</v>
      </c>
      <c r="AG103" s="10" t="s">
        <v>775</v>
      </c>
      <c r="AH103" s="8" t="s">
        <v>695</v>
      </c>
      <c r="AI103" s="8" t="s">
        <v>4</v>
      </c>
      <c r="AJ103" s="8" t="s">
        <v>4</v>
      </c>
      <c r="AK103" s="8"/>
      <c r="AL103" s="8"/>
      <c r="AM103" s="8"/>
      <c r="AN103" s="16" t="s">
        <v>1443</v>
      </c>
      <c r="AO103" s="8"/>
      <c r="AP103" s="18" t="s">
        <v>1440</v>
      </c>
      <c r="AQ103" s="18" t="s">
        <v>839</v>
      </c>
      <c r="AR103" s="17" t="s">
        <v>1444</v>
      </c>
      <c r="AS103" s="18" t="s">
        <v>1445</v>
      </c>
      <c r="AT103" s="18" t="s">
        <v>579</v>
      </c>
      <c r="AU103" s="18" t="e">
        <f t="shared" si="2"/>
        <v>#REF!</v>
      </c>
      <c r="AV103" s="18" t="s">
        <v>973</v>
      </c>
      <c r="AW103" s="18" t="s">
        <v>597</v>
      </c>
      <c r="AX103" s="18"/>
      <c r="AY103" s="18"/>
      <c r="AZ103" s="18"/>
      <c r="BA103" s="18" t="e">
        <f t="shared" si="3"/>
        <v>#REF!</v>
      </c>
      <c r="BB103" s="18"/>
      <c r="BC103" s="18" t="s">
        <v>596</v>
      </c>
      <c r="BD103" s="19">
        <v>44848</v>
      </c>
      <c r="BE103" s="18"/>
      <c r="BF103" s="18" t="e">
        <f t="shared" si="4"/>
        <v>#REF!</v>
      </c>
      <c r="BG103" s="18"/>
      <c r="BH103" s="18"/>
      <c r="BI103" s="18"/>
      <c r="BJ103" s="18" t="e">
        <f t="shared" si="5"/>
        <v>#REF!</v>
      </c>
      <c r="BK103" s="18" t="e">
        <f t="shared" si="6"/>
        <v>#REF!</v>
      </c>
    </row>
    <row r="104" spans="1:63" ht="13">
      <c r="A104" s="11">
        <v>103</v>
      </c>
      <c r="B104" s="11" t="s">
        <v>22</v>
      </c>
      <c r="C104" s="11" t="s">
        <v>4</v>
      </c>
      <c r="D104" s="11" t="s">
        <v>101</v>
      </c>
      <c r="E104" s="12" t="str">
        <f t="shared" si="0"/>
        <v>JKEZ0033 - Itapa - Muskan Tyre Service</v>
      </c>
      <c r="F104" s="11" t="s">
        <v>1446</v>
      </c>
      <c r="G104" s="11" t="s">
        <v>243</v>
      </c>
      <c r="H104" s="11" t="s">
        <v>447</v>
      </c>
      <c r="I104" s="11"/>
      <c r="J104" s="11" t="s">
        <v>33</v>
      </c>
      <c r="K104" s="11" t="s">
        <v>580</v>
      </c>
      <c r="L104" s="8"/>
      <c r="M104" s="8" t="s">
        <v>666</v>
      </c>
      <c r="N104" s="11" t="s">
        <v>667</v>
      </c>
      <c r="O104" s="11" t="s">
        <v>1447</v>
      </c>
      <c r="P104" s="11">
        <v>9939380746</v>
      </c>
      <c r="Q104" s="11"/>
      <c r="R104" s="12"/>
      <c r="S104" s="11"/>
      <c r="T104" s="20" t="s">
        <v>3</v>
      </c>
      <c r="U104" s="20" t="s">
        <v>196</v>
      </c>
      <c r="V104" s="13" t="s">
        <v>1448</v>
      </c>
      <c r="W104" s="11">
        <v>20.816898630000001</v>
      </c>
      <c r="X104" s="11">
        <v>85.283088680000006</v>
      </c>
      <c r="Y104" s="11" t="s">
        <v>1449</v>
      </c>
      <c r="Z104" s="14" t="e">
        <f ca="1">IF(_xludf.MAXIFS(#REF!,#REF!,D104)=0,"Before 31st Aug'23",_xludf.MAXIFS(#REF!,#REF!,D104))</f>
        <v>#NAME?</v>
      </c>
      <c r="AA104" s="8" t="e">
        <f>COUNTIFS(#REF!,E104,#REF!,"&gt;0")</f>
        <v>#REF!</v>
      </c>
      <c r="AB104" s="15">
        <v>31</v>
      </c>
      <c r="AC104" s="8">
        <v>43</v>
      </c>
      <c r="AD104" s="8">
        <v>0</v>
      </c>
      <c r="AE104" s="8" t="e">
        <f>VLOOKUP(D104,#REF!,5,0)</f>
        <v>#REF!</v>
      </c>
      <c r="AF104" s="8" t="e">
        <f t="shared" si="1"/>
        <v>#REF!</v>
      </c>
      <c r="AG104" s="8" t="s">
        <v>587</v>
      </c>
      <c r="AH104" s="8" t="s">
        <v>602</v>
      </c>
      <c r="AI104" s="8" t="s">
        <v>485</v>
      </c>
      <c r="AJ104" s="8" t="s">
        <v>589</v>
      </c>
      <c r="AK104" s="8" t="s">
        <v>603</v>
      </c>
      <c r="AL104" s="8">
        <v>8</v>
      </c>
      <c r="AM104" s="8" t="s">
        <v>240</v>
      </c>
      <c r="AN104" s="16"/>
      <c r="AO104" s="8"/>
      <c r="AP104" s="18" t="s">
        <v>1450</v>
      </c>
      <c r="AQ104" s="18" t="s">
        <v>686</v>
      </c>
      <c r="AR104" s="17" t="s">
        <v>1451</v>
      </c>
      <c r="AS104" s="18" t="s">
        <v>1452</v>
      </c>
      <c r="AT104" s="18" t="s">
        <v>579</v>
      </c>
      <c r="AU104" s="18" t="e">
        <f t="shared" si="2"/>
        <v>#REF!</v>
      </c>
      <c r="AV104" s="18" t="s">
        <v>677</v>
      </c>
      <c r="AW104" s="18"/>
      <c r="AX104" s="18"/>
      <c r="AY104" s="18"/>
      <c r="AZ104" s="18"/>
      <c r="BA104" s="18" t="e">
        <f t="shared" si="3"/>
        <v>#REF!</v>
      </c>
      <c r="BB104" s="18"/>
      <c r="BC104" s="18" t="s">
        <v>609</v>
      </c>
      <c r="BD104" s="18"/>
      <c r="BE104" s="18"/>
      <c r="BF104" s="18" t="e">
        <f t="shared" si="4"/>
        <v>#REF!</v>
      </c>
      <c r="BG104" s="18"/>
      <c r="BH104" s="18"/>
      <c r="BI104" s="18"/>
      <c r="BJ104" s="18" t="e">
        <f t="shared" si="5"/>
        <v>#REF!</v>
      </c>
      <c r="BK104" s="18" t="e">
        <f t="shared" si="6"/>
        <v>#REF!</v>
      </c>
    </row>
    <row r="105" spans="1:63" ht="13">
      <c r="A105" s="11">
        <v>104</v>
      </c>
      <c r="B105" s="11" t="s">
        <v>1453</v>
      </c>
      <c r="C105" s="11" t="s">
        <v>4</v>
      </c>
      <c r="D105" s="11" t="s">
        <v>221</v>
      </c>
      <c r="E105" s="12" t="str">
        <f t="shared" si="0"/>
        <v>JKEZ0034 - Anugul Jindal - Badakera K.G.N Tyre Works</v>
      </c>
      <c r="F105" s="11" t="s">
        <v>1454</v>
      </c>
      <c r="G105" s="11" t="s">
        <v>420</v>
      </c>
      <c r="H105" s="11" t="s">
        <v>447</v>
      </c>
      <c r="I105" s="11"/>
      <c r="J105" s="11" t="s">
        <v>485</v>
      </c>
      <c r="K105" s="11" t="s">
        <v>580</v>
      </c>
      <c r="L105" s="8"/>
      <c r="M105" s="8" t="s">
        <v>666</v>
      </c>
      <c r="N105" s="11" t="s">
        <v>667</v>
      </c>
      <c r="O105" s="11" t="s">
        <v>1455</v>
      </c>
      <c r="P105" s="11">
        <v>9337511081</v>
      </c>
      <c r="Q105" s="11"/>
      <c r="R105" s="12" t="s">
        <v>1456</v>
      </c>
      <c r="S105" s="11">
        <v>759132</v>
      </c>
      <c r="T105" s="20" t="s">
        <v>3</v>
      </c>
      <c r="U105" s="20" t="s">
        <v>152</v>
      </c>
      <c r="V105" s="13" t="s">
        <v>1457</v>
      </c>
      <c r="W105" s="11">
        <v>20.808734449999999</v>
      </c>
      <c r="X105" s="11">
        <v>85.003291829999995</v>
      </c>
      <c r="Y105" s="11" t="s">
        <v>355</v>
      </c>
      <c r="Z105" s="14" t="e">
        <f ca="1">IF(_xludf.MAXIFS(#REF!,#REF!,D105)=0,"Before 31st Aug'23",_xludf.MAXIFS(#REF!,#REF!,D105))</f>
        <v>#NAME?</v>
      </c>
      <c r="AA105" s="8" t="e">
        <f>COUNTIFS(#REF!,E105,#REF!,"&gt;0")</f>
        <v>#REF!</v>
      </c>
      <c r="AB105" s="15">
        <v>0</v>
      </c>
      <c r="AC105" s="8">
        <v>12</v>
      </c>
      <c r="AD105" s="8">
        <v>7</v>
      </c>
      <c r="AE105" s="8" t="e">
        <f>VLOOKUP(D105,#REF!,5,0)</f>
        <v>#REF!</v>
      </c>
      <c r="AF105" s="8" t="e">
        <f t="shared" si="1"/>
        <v>#REF!</v>
      </c>
      <c r="AG105" s="8" t="s">
        <v>587</v>
      </c>
      <c r="AH105" s="8" t="s">
        <v>602</v>
      </c>
      <c r="AI105" s="8" t="s">
        <v>485</v>
      </c>
      <c r="AJ105" s="8" t="s">
        <v>709</v>
      </c>
      <c r="AK105" s="8" t="s">
        <v>284</v>
      </c>
      <c r="AL105" s="8">
        <v>10</v>
      </c>
      <c r="AM105" s="8" t="s">
        <v>240</v>
      </c>
      <c r="AN105" s="16" t="s">
        <v>1458</v>
      </c>
      <c r="AO105" s="17" t="s">
        <v>1459</v>
      </c>
      <c r="AP105" s="18" t="s">
        <v>1460</v>
      </c>
      <c r="AQ105" s="18" t="s">
        <v>839</v>
      </c>
      <c r="AR105" s="17" t="s">
        <v>1461</v>
      </c>
      <c r="AS105" s="18" t="s">
        <v>1462</v>
      </c>
      <c r="AT105" s="18" t="s">
        <v>579</v>
      </c>
      <c r="AU105" s="18" t="e">
        <f t="shared" si="2"/>
        <v>#REF!</v>
      </c>
      <c r="AV105" s="18" t="s">
        <v>596</v>
      </c>
      <c r="AW105" s="18"/>
      <c r="AX105" s="18"/>
      <c r="AY105" s="21">
        <v>45432</v>
      </c>
      <c r="AZ105" s="18"/>
      <c r="BA105" s="18" t="e">
        <f t="shared" si="3"/>
        <v>#REF!</v>
      </c>
      <c r="BB105" s="18"/>
      <c r="BC105" s="18" t="s">
        <v>609</v>
      </c>
      <c r="BD105" s="18"/>
      <c r="BE105" s="18"/>
      <c r="BF105" s="18" t="e">
        <f t="shared" si="4"/>
        <v>#REF!</v>
      </c>
      <c r="BG105" s="18"/>
      <c r="BH105" s="18"/>
      <c r="BI105" s="18"/>
      <c r="BJ105" s="18" t="e">
        <f t="shared" si="5"/>
        <v>#REF!</v>
      </c>
      <c r="BK105" s="18" t="e">
        <f t="shared" si="6"/>
        <v>#REF!</v>
      </c>
    </row>
    <row r="106" spans="1:63" ht="13">
      <c r="A106" s="11">
        <v>105</v>
      </c>
      <c r="B106" s="11" t="s">
        <v>22</v>
      </c>
      <c r="C106" s="11" t="s">
        <v>4</v>
      </c>
      <c r="D106" s="11" t="s">
        <v>1463</v>
      </c>
      <c r="E106" s="12" t="str">
        <f t="shared" si="0"/>
        <v>JKNZ0016 - Gurgaon - Brijesh Kumar Tyre Shop</v>
      </c>
      <c r="F106" s="11" t="s">
        <v>1464</v>
      </c>
      <c r="G106" s="11" t="s">
        <v>228</v>
      </c>
      <c r="H106" s="11" t="s">
        <v>468</v>
      </c>
      <c r="I106" s="11" t="s">
        <v>483</v>
      </c>
      <c r="J106" s="11" t="s">
        <v>579</v>
      </c>
      <c r="K106" s="11" t="s">
        <v>580</v>
      </c>
      <c r="L106" s="8"/>
      <c r="M106" s="8" t="s">
        <v>429</v>
      </c>
      <c r="N106" s="11" t="s">
        <v>776</v>
      </c>
      <c r="O106" s="11" t="s">
        <v>232</v>
      </c>
      <c r="P106" s="11">
        <v>9599621676</v>
      </c>
      <c r="Q106" s="11"/>
      <c r="R106" s="12"/>
      <c r="S106" s="11"/>
      <c r="T106" s="20" t="s">
        <v>24</v>
      </c>
      <c r="U106" s="20" t="s">
        <v>228</v>
      </c>
      <c r="V106" s="13" t="s">
        <v>1465</v>
      </c>
      <c r="W106" s="11">
        <v>28.379266690000001</v>
      </c>
      <c r="X106" s="11">
        <v>76.972645029999995</v>
      </c>
      <c r="Y106" s="11" t="s">
        <v>175</v>
      </c>
      <c r="Z106" s="14" t="e">
        <f ca="1">IF(_xludf.MAXIFS(#REF!,#REF!,D106)=0,"Before 31st Aug'23",_xludf.MAXIFS(#REF!,#REF!,D106))</f>
        <v>#NAME?</v>
      </c>
      <c r="AA106" s="8" t="e">
        <f>COUNTIFS(#REF!,E106,#REF!,"&gt;0")</f>
        <v>#REF!</v>
      </c>
      <c r="AB106" s="15">
        <v>0</v>
      </c>
      <c r="AC106" s="8">
        <v>0</v>
      </c>
      <c r="AD106" s="8">
        <v>0</v>
      </c>
      <c r="AE106" s="8">
        <v>0</v>
      </c>
      <c r="AF106" s="8" t="e">
        <f t="shared" si="1"/>
        <v>#REF!</v>
      </c>
      <c r="AG106" s="8" t="s">
        <v>587</v>
      </c>
      <c r="AH106" s="8" t="s">
        <v>1466</v>
      </c>
      <c r="AI106" s="8" t="s">
        <v>8</v>
      </c>
      <c r="AJ106" s="8" t="s">
        <v>4</v>
      </c>
      <c r="AK106" s="8" t="s">
        <v>284</v>
      </c>
      <c r="AL106" s="8">
        <v>7</v>
      </c>
      <c r="AM106" s="8" t="s">
        <v>242</v>
      </c>
      <c r="AN106" s="16" t="s">
        <v>1467</v>
      </c>
      <c r="AO106" s="8"/>
      <c r="AP106" s="18" t="s">
        <v>1468</v>
      </c>
      <c r="AQ106" s="18" t="s">
        <v>686</v>
      </c>
      <c r="AR106" s="17" t="s">
        <v>1469</v>
      </c>
      <c r="AS106" s="18" t="s">
        <v>1470</v>
      </c>
      <c r="AT106" s="18" t="s">
        <v>579</v>
      </c>
      <c r="AU106" s="18" t="e">
        <f t="shared" si="2"/>
        <v>#REF!</v>
      </c>
      <c r="AV106" s="18" t="s">
        <v>609</v>
      </c>
      <c r="AW106" s="18" t="s">
        <v>597</v>
      </c>
      <c r="AX106" s="18"/>
      <c r="AY106" s="18"/>
      <c r="AZ106" s="18"/>
      <c r="BA106" s="18" t="e">
        <f t="shared" si="3"/>
        <v>#REF!</v>
      </c>
      <c r="BB106" s="18"/>
      <c r="BC106" s="18" t="s">
        <v>596</v>
      </c>
      <c r="BD106" s="21">
        <v>44936</v>
      </c>
      <c r="BE106" s="18"/>
      <c r="BF106" s="18" t="e">
        <f t="shared" si="4"/>
        <v>#REF!</v>
      </c>
      <c r="BG106" s="18"/>
      <c r="BH106" s="18"/>
      <c r="BI106" s="18"/>
      <c r="BJ106" s="18" t="e">
        <f t="shared" si="5"/>
        <v>#REF!</v>
      </c>
      <c r="BK106" s="18" t="e">
        <f t="shared" si="6"/>
        <v>#REF!</v>
      </c>
    </row>
    <row r="107" spans="1:63" ht="13">
      <c r="A107" s="11">
        <v>106</v>
      </c>
      <c r="B107" s="11" t="s">
        <v>22</v>
      </c>
      <c r="C107" s="11" t="s">
        <v>4</v>
      </c>
      <c r="D107" s="11" t="s">
        <v>227</v>
      </c>
      <c r="E107" s="12" t="str">
        <f t="shared" si="0"/>
        <v>JKNZ0017 - Gurgaon - Sonu Tyre House</v>
      </c>
      <c r="F107" s="11" t="s">
        <v>400</v>
      </c>
      <c r="G107" s="11" t="s">
        <v>228</v>
      </c>
      <c r="H107" s="11" t="s">
        <v>468</v>
      </c>
      <c r="I107" s="11" t="s">
        <v>1471</v>
      </c>
      <c r="J107" s="11" t="s">
        <v>579</v>
      </c>
      <c r="K107" s="11" t="s">
        <v>580</v>
      </c>
      <c r="L107" s="8"/>
      <c r="M107" s="8" t="s">
        <v>429</v>
      </c>
      <c r="N107" s="11" t="s">
        <v>776</v>
      </c>
      <c r="O107" s="11" t="s">
        <v>1472</v>
      </c>
      <c r="P107" s="11" t="s">
        <v>1473</v>
      </c>
      <c r="Q107" s="11"/>
      <c r="R107" s="12"/>
      <c r="S107" s="11"/>
      <c r="T107" s="20" t="s">
        <v>24</v>
      </c>
      <c r="U107" s="20" t="s">
        <v>228</v>
      </c>
      <c r="V107" s="13" t="s">
        <v>1474</v>
      </c>
      <c r="W107" s="11">
        <v>28.488090799999998</v>
      </c>
      <c r="X107" s="11">
        <v>77.057799470000006</v>
      </c>
      <c r="Y107" s="11" t="s">
        <v>175</v>
      </c>
      <c r="Z107" s="14" t="e">
        <f ca="1">IF(_xludf.MAXIFS(#REF!,#REF!,D107)=0,"Before 31st Aug'23",_xludf.MAXIFS(#REF!,#REF!,D107))</f>
        <v>#NAME?</v>
      </c>
      <c r="AA107" s="8" t="e">
        <f>COUNTIFS(#REF!,E107,#REF!,"&gt;0")</f>
        <v>#REF!</v>
      </c>
      <c r="AB107" s="15">
        <v>0</v>
      </c>
      <c r="AC107" s="8">
        <v>0</v>
      </c>
      <c r="AD107" s="8">
        <v>176</v>
      </c>
      <c r="AE107" s="8">
        <v>0</v>
      </c>
      <c r="AF107" s="8" t="e">
        <f t="shared" si="1"/>
        <v>#REF!</v>
      </c>
      <c r="AG107" s="8" t="s">
        <v>587</v>
      </c>
      <c r="AH107" s="8" t="s">
        <v>588</v>
      </c>
      <c r="AI107" s="8" t="s">
        <v>8</v>
      </c>
      <c r="AJ107" s="8" t="s">
        <v>4</v>
      </c>
      <c r="AK107" s="8" t="s">
        <v>276</v>
      </c>
      <c r="AL107" s="8">
        <v>6</v>
      </c>
      <c r="AM107" s="8" t="s">
        <v>242</v>
      </c>
      <c r="AN107" s="16"/>
      <c r="AO107" s="8"/>
      <c r="AP107" s="18" t="s">
        <v>1475</v>
      </c>
      <c r="AQ107" s="18" t="s">
        <v>1086</v>
      </c>
      <c r="AR107" s="17" t="s">
        <v>1476</v>
      </c>
      <c r="AS107" s="18" t="s">
        <v>1477</v>
      </c>
      <c r="AT107" s="18" t="s">
        <v>579</v>
      </c>
      <c r="AU107" s="18" t="e">
        <f t="shared" si="2"/>
        <v>#REF!</v>
      </c>
      <c r="AV107" s="18" t="s">
        <v>609</v>
      </c>
      <c r="AW107" s="18" t="s">
        <v>597</v>
      </c>
      <c r="AX107" s="18"/>
      <c r="AY107" s="18"/>
      <c r="AZ107" s="18"/>
      <c r="BA107" s="18" t="e">
        <f t="shared" si="3"/>
        <v>#REF!</v>
      </c>
      <c r="BB107" s="18"/>
      <c r="BC107" s="18" t="s">
        <v>596</v>
      </c>
      <c r="BD107" s="21">
        <v>44936</v>
      </c>
      <c r="BE107" s="18"/>
      <c r="BF107" s="18" t="e">
        <f t="shared" si="4"/>
        <v>#REF!</v>
      </c>
      <c r="BG107" s="18"/>
      <c r="BH107" s="18"/>
      <c r="BI107" s="18"/>
      <c r="BJ107" s="18" t="e">
        <f t="shared" si="5"/>
        <v>#REF!</v>
      </c>
      <c r="BK107" s="18" t="e">
        <f t="shared" si="6"/>
        <v>#REF!</v>
      </c>
    </row>
    <row r="108" spans="1:63" ht="13">
      <c r="A108" s="11">
        <v>107</v>
      </c>
      <c r="B108" s="11" t="s">
        <v>22</v>
      </c>
      <c r="C108" s="11" t="s">
        <v>4</v>
      </c>
      <c r="D108" s="11" t="s">
        <v>1478</v>
      </c>
      <c r="E108" s="12" t="str">
        <f t="shared" si="0"/>
        <v>JKSZ0010 - Mysure - A.S Vilcanizing Works</v>
      </c>
      <c r="F108" s="11" t="s">
        <v>1479</v>
      </c>
      <c r="G108" s="11" t="s">
        <v>1480</v>
      </c>
      <c r="H108" s="11" t="s">
        <v>447</v>
      </c>
      <c r="I108" s="11"/>
      <c r="J108" s="11" t="s">
        <v>33</v>
      </c>
      <c r="K108" s="11" t="s">
        <v>633</v>
      </c>
      <c r="L108" s="8" t="s">
        <v>1481</v>
      </c>
      <c r="M108" s="8" t="s">
        <v>1042</v>
      </c>
      <c r="N108" s="11" t="s">
        <v>1014</v>
      </c>
      <c r="O108" s="11" t="s">
        <v>1482</v>
      </c>
      <c r="P108" s="11" t="s">
        <v>1483</v>
      </c>
      <c r="Q108" s="11"/>
      <c r="R108" s="12"/>
      <c r="S108" s="11"/>
      <c r="T108" s="20" t="s">
        <v>27</v>
      </c>
      <c r="U108" s="20" t="s">
        <v>1484</v>
      </c>
      <c r="V108" s="13" t="s">
        <v>1485</v>
      </c>
      <c r="W108" s="11">
        <v>12.353211</v>
      </c>
      <c r="X108" s="11">
        <v>76.629474000000002</v>
      </c>
      <c r="Y108" s="11" t="s">
        <v>1312</v>
      </c>
      <c r="Z108" s="14" t="e">
        <f ca="1">IF(_xludf.MAXIFS(#REF!,#REF!,D108)=0,"Before 31st Aug'23",_xludf.MAXIFS(#REF!,#REF!,D108))</f>
        <v>#NAME?</v>
      </c>
      <c r="AA108" s="8" t="e">
        <f>COUNTIFS(#REF!,E108,#REF!,"&gt;0")</f>
        <v>#REF!</v>
      </c>
      <c r="AB108" s="15">
        <v>0</v>
      </c>
      <c r="AC108" s="8">
        <v>0</v>
      </c>
      <c r="AD108" s="8">
        <v>9</v>
      </c>
      <c r="AE108" s="8">
        <v>0</v>
      </c>
      <c r="AF108" s="8" t="e">
        <f t="shared" si="1"/>
        <v>#REF!</v>
      </c>
      <c r="AG108" s="8" t="s">
        <v>683</v>
      </c>
      <c r="AH108" s="27" t="s">
        <v>684</v>
      </c>
      <c r="AI108" s="8" t="s">
        <v>4</v>
      </c>
      <c r="AJ108" s="8" t="s">
        <v>4</v>
      </c>
      <c r="AK108" s="8"/>
      <c r="AL108" s="8"/>
      <c r="AM108" s="8"/>
      <c r="AN108" s="16"/>
      <c r="AO108" s="8"/>
      <c r="AP108" s="18" t="s">
        <v>1486</v>
      </c>
      <c r="AQ108" s="18" t="s">
        <v>593</v>
      </c>
      <c r="AR108" s="17" t="s">
        <v>1487</v>
      </c>
      <c r="AS108" s="18" t="s">
        <v>1488</v>
      </c>
      <c r="AT108" s="18" t="s">
        <v>579</v>
      </c>
      <c r="AU108" s="18" t="e">
        <f t="shared" si="2"/>
        <v>#REF!</v>
      </c>
      <c r="AV108" s="18" t="s">
        <v>596</v>
      </c>
      <c r="AW108" s="18" t="s">
        <v>597</v>
      </c>
      <c r="AX108" s="18"/>
      <c r="AY108" s="18" t="s">
        <v>4</v>
      </c>
      <c r="AZ108" s="18"/>
      <c r="BA108" s="18" t="e">
        <f t="shared" si="3"/>
        <v>#REF!</v>
      </c>
      <c r="BB108" s="18"/>
      <c r="BC108" s="18" t="s">
        <v>596</v>
      </c>
      <c r="BD108" s="19">
        <v>44856</v>
      </c>
      <c r="BE108" s="18"/>
      <c r="BF108" s="18" t="e">
        <f t="shared" si="4"/>
        <v>#REF!</v>
      </c>
      <c r="BG108" s="18"/>
      <c r="BH108" s="18"/>
      <c r="BI108" s="18"/>
      <c r="BJ108" s="18" t="e">
        <f t="shared" si="5"/>
        <v>#REF!</v>
      </c>
      <c r="BK108" s="18" t="e">
        <f t="shared" si="6"/>
        <v>#REF!</v>
      </c>
    </row>
    <row r="109" spans="1:63" ht="13">
      <c r="A109" s="11">
        <v>108</v>
      </c>
      <c r="B109" s="11" t="s">
        <v>22</v>
      </c>
      <c r="C109" s="11" t="s">
        <v>4</v>
      </c>
      <c r="D109" s="11" t="s">
        <v>1489</v>
      </c>
      <c r="E109" s="44" t="str">
        <f t="shared" si="0"/>
        <v>JKNZ0018 - Gomata Kakroli - Bherunath Tyre Service</v>
      </c>
      <c r="F109" s="11" t="s">
        <v>1490</v>
      </c>
      <c r="G109" s="11" t="s">
        <v>1491</v>
      </c>
      <c r="H109" s="11" t="s">
        <v>447</v>
      </c>
      <c r="I109" s="11"/>
      <c r="J109" s="11" t="s">
        <v>579</v>
      </c>
      <c r="K109" s="11" t="s">
        <v>872</v>
      </c>
      <c r="L109" s="8"/>
      <c r="M109" s="8" t="s">
        <v>429</v>
      </c>
      <c r="N109" s="11" t="s">
        <v>776</v>
      </c>
      <c r="O109" s="11" t="s">
        <v>1492</v>
      </c>
      <c r="P109" s="11">
        <v>9057245732</v>
      </c>
      <c r="Q109" s="11"/>
      <c r="R109" s="12" t="s">
        <v>1493</v>
      </c>
      <c r="S109" s="11">
        <v>313324</v>
      </c>
      <c r="T109" s="20" t="s">
        <v>1300</v>
      </c>
      <c r="U109" s="20" t="s">
        <v>1301</v>
      </c>
      <c r="V109" s="29" t="s">
        <v>1494</v>
      </c>
      <c r="W109" s="11">
        <v>25.067146959999999</v>
      </c>
      <c r="X109" s="11">
        <v>73.923990119999999</v>
      </c>
      <c r="Y109" s="11" t="s">
        <v>218</v>
      </c>
      <c r="Z109" s="14" t="e">
        <f ca="1">IF(_xludf.MAXIFS(#REF!,#REF!,D109)=0,"Before 31st Aug'23",_xludf.MAXIFS(#REF!,#REF!,D109))</f>
        <v>#NAME?</v>
      </c>
      <c r="AA109" s="8" t="e">
        <f>COUNTIFS(#REF!,E109,#REF!,"&gt;0")</f>
        <v>#REF!</v>
      </c>
      <c r="AB109" s="15">
        <v>0</v>
      </c>
      <c r="AC109" s="8">
        <v>0</v>
      </c>
      <c r="AD109" s="8">
        <v>36</v>
      </c>
      <c r="AE109" s="8">
        <v>0</v>
      </c>
      <c r="AF109" s="8" t="e">
        <f t="shared" si="1"/>
        <v>#REF!</v>
      </c>
      <c r="AG109" s="8" t="s">
        <v>587</v>
      </c>
      <c r="AH109" s="8" t="s">
        <v>4</v>
      </c>
      <c r="AI109" s="8" t="s">
        <v>8</v>
      </c>
      <c r="AJ109" s="8" t="s">
        <v>4</v>
      </c>
      <c r="AK109" s="8" t="s">
        <v>603</v>
      </c>
      <c r="AL109" s="8">
        <v>10</v>
      </c>
      <c r="AM109" s="8" t="s">
        <v>224</v>
      </c>
      <c r="AN109" s="16" t="s">
        <v>1495</v>
      </c>
      <c r="AO109" s="17" t="s">
        <v>1496</v>
      </c>
      <c r="AP109" s="18" t="s">
        <v>1492</v>
      </c>
      <c r="AQ109" s="18" t="s">
        <v>1497</v>
      </c>
      <c r="AR109" s="17" t="s">
        <v>1498</v>
      </c>
      <c r="AS109" s="18" t="s">
        <v>1499</v>
      </c>
      <c r="AT109" s="18" t="s">
        <v>579</v>
      </c>
      <c r="AU109" s="18" t="e">
        <f t="shared" si="2"/>
        <v>#REF!</v>
      </c>
      <c r="AV109" s="18" t="s">
        <v>596</v>
      </c>
      <c r="AW109" s="18" t="s">
        <v>597</v>
      </c>
      <c r="AX109" s="18" t="s">
        <v>596</v>
      </c>
      <c r="AY109" s="19">
        <v>45273</v>
      </c>
      <c r="AZ109" s="18"/>
      <c r="BA109" s="18" t="e">
        <f t="shared" si="3"/>
        <v>#REF!</v>
      </c>
      <c r="BB109" s="26" t="s">
        <v>702</v>
      </c>
      <c r="BC109" s="18" t="s">
        <v>596</v>
      </c>
      <c r="BD109" s="19">
        <v>45273</v>
      </c>
      <c r="BE109" s="18"/>
      <c r="BF109" s="18" t="e">
        <f t="shared" si="4"/>
        <v>#REF!</v>
      </c>
      <c r="BG109" s="18"/>
      <c r="BH109" s="18"/>
      <c r="BI109" s="18"/>
      <c r="BJ109" s="18" t="e">
        <f t="shared" si="5"/>
        <v>#REF!</v>
      </c>
      <c r="BK109" s="18" t="e">
        <f t="shared" si="6"/>
        <v>#REF!</v>
      </c>
    </row>
    <row r="110" spans="1:63" ht="13">
      <c r="A110" s="11">
        <v>109</v>
      </c>
      <c r="B110" s="11" t="s">
        <v>22</v>
      </c>
      <c r="C110" s="11" t="s">
        <v>4</v>
      </c>
      <c r="D110" s="11" t="s">
        <v>88</v>
      </c>
      <c r="E110" s="12" t="str">
        <f t="shared" si="0"/>
        <v>JKSZ0011 - Mangalore - Laxmi Enterprise</v>
      </c>
      <c r="F110" s="11" t="s">
        <v>1500</v>
      </c>
      <c r="G110" s="11" t="s">
        <v>259</v>
      </c>
      <c r="H110" s="11" t="s">
        <v>809</v>
      </c>
      <c r="I110" s="11" t="s">
        <v>9</v>
      </c>
      <c r="J110" s="11" t="s">
        <v>33</v>
      </c>
      <c r="K110" s="11" t="s">
        <v>580</v>
      </c>
      <c r="L110" s="8"/>
      <c r="M110" s="8" t="s">
        <v>1042</v>
      </c>
      <c r="N110" s="11" t="s">
        <v>1014</v>
      </c>
      <c r="O110" s="11" t="s">
        <v>1501</v>
      </c>
      <c r="P110" s="11" t="s">
        <v>1502</v>
      </c>
      <c r="Q110" s="11"/>
      <c r="R110" s="12"/>
      <c r="S110" s="11"/>
      <c r="T110" s="20" t="s">
        <v>27</v>
      </c>
      <c r="U110" s="20" t="s">
        <v>259</v>
      </c>
      <c r="V110" s="13" t="s">
        <v>1503</v>
      </c>
      <c r="W110" s="11">
        <v>12.98083104</v>
      </c>
      <c r="X110" s="11">
        <v>74.820095219999999</v>
      </c>
      <c r="Y110" s="11" t="s">
        <v>1312</v>
      </c>
      <c r="Z110" s="14" t="e">
        <f ca="1">IF(_xludf.MAXIFS(#REF!,#REF!,D110)=0,"Before 31st Aug'23",_xludf.MAXIFS(#REF!,#REF!,D110))</f>
        <v>#NAME?</v>
      </c>
      <c r="AA110" s="8" t="e">
        <f>COUNTIFS(#REF!,E110,#REF!,"&gt;0")</f>
        <v>#REF!</v>
      </c>
      <c r="AB110" s="15">
        <v>1</v>
      </c>
      <c r="AC110" s="8">
        <v>2</v>
      </c>
      <c r="AD110" s="8">
        <v>87</v>
      </c>
      <c r="AE110" s="8" t="e">
        <f>VLOOKUP(D110,#REF!,5,0)</f>
        <v>#REF!</v>
      </c>
      <c r="AF110" s="8" t="e">
        <f t="shared" si="1"/>
        <v>#REF!</v>
      </c>
      <c r="AG110" s="8" t="s">
        <v>587</v>
      </c>
      <c r="AH110" s="8" t="s">
        <v>588</v>
      </c>
      <c r="AI110" s="8" t="s">
        <v>485</v>
      </c>
      <c r="AJ110" s="8" t="s">
        <v>709</v>
      </c>
      <c r="AK110" s="8" t="s">
        <v>603</v>
      </c>
      <c r="AL110" s="8">
        <v>9</v>
      </c>
      <c r="AM110" s="8"/>
      <c r="AN110" s="16" t="s">
        <v>1504</v>
      </c>
      <c r="AO110" s="8"/>
      <c r="AP110" s="18" t="s">
        <v>1505</v>
      </c>
      <c r="AQ110" s="18" t="s">
        <v>652</v>
      </c>
      <c r="AR110" s="17" t="s">
        <v>1506</v>
      </c>
      <c r="AS110" s="18" t="s">
        <v>1507</v>
      </c>
      <c r="AT110" s="18" t="s">
        <v>579</v>
      </c>
      <c r="AU110" s="18" t="e">
        <f t="shared" si="2"/>
        <v>#REF!</v>
      </c>
      <c r="AV110" s="18" t="s">
        <v>596</v>
      </c>
      <c r="AW110" s="18" t="s">
        <v>597</v>
      </c>
      <c r="AX110" s="18"/>
      <c r="AY110" s="18" t="s">
        <v>4</v>
      </c>
      <c r="AZ110" s="18"/>
      <c r="BA110" s="18" t="e">
        <f t="shared" si="3"/>
        <v>#REF!</v>
      </c>
      <c r="BB110" s="18"/>
      <c r="BC110" s="18" t="s">
        <v>596</v>
      </c>
      <c r="BD110" s="21">
        <v>44866</v>
      </c>
      <c r="BE110" s="18"/>
      <c r="BF110" s="18" t="e">
        <f t="shared" si="4"/>
        <v>#REF!</v>
      </c>
      <c r="BG110" s="18"/>
      <c r="BH110" s="18"/>
      <c r="BI110" s="18"/>
      <c r="BJ110" s="18" t="e">
        <f t="shared" si="5"/>
        <v>#REF!</v>
      </c>
      <c r="BK110" s="18" t="e">
        <f t="shared" si="6"/>
        <v>#REF!</v>
      </c>
    </row>
    <row r="111" spans="1:63" ht="13">
      <c r="A111" s="11">
        <v>110</v>
      </c>
      <c r="B111" s="11" t="s">
        <v>22</v>
      </c>
      <c r="C111" s="11" t="s">
        <v>4</v>
      </c>
      <c r="D111" s="11" t="s">
        <v>1508</v>
      </c>
      <c r="E111" s="12" t="str">
        <f t="shared" si="0"/>
        <v>JKSZ0012 - Hyderabad - Md Nayeem Janata Tyre Service</v>
      </c>
      <c r="F111" s="11" t="s">
        <v>1509</v>
      </c>
      <c r="G111" s="11" t="s">
        <v>463</v>
      </c>
      <c r="H111" s="11" t="s">
        <v>447</v>
      </c>
      <c r="I111" s="11"/>
      <c r="J111" s="11" t="s">
        <v>33</v>
      </c>
      <c r="K111" s="11" t="s">
        <v>580</v>
      </c>
      <c r="L111" s="8"/>
      <c r="M111" s="8" t="s">
        <v>1042</v>
      </c>
      <c r="N111" s="11" t="s">
        <v>1014</v>
      </c>
      <c r="O111" s="11" t="s">
        <v>1510</v>
      </c>
      <c r="P111" s="11">
        <v>9989744169</v>
      </c>
      <c r="Q111" s="11"/>
      <c r="R111" s="12"/>
      <c r="S111" s="11"/>
      <c r="T111" s="20" t="s">
        <v>69</v>
      </c>
      <c r="U111" s="20" t="s">
        <v>1511</v>
      </c>
      <c r="V111" s="13" t="s">
        <v>1512</v>
      </c>
      <c r="W111" s="11">
        <v>17.616159</v>
      </c>
      <c r="X111" s="11">
        <v>78.485769000000005</v>
      </c>
      <c r="Y111" s="11" t="s">
        <v>30</v>
      </c>
      <c r="Z111" s="14" t="e">
        <f ca="1">IF(_xludf.MAXIFS(#REF!,#REF!,D111)=0,"Before 31st Aug'23",_xludf.MAXIFS(#REF!,#REF!,D111))</f>
        <v>#NAME?</v>
      </c>
      <c r="AA111" s="8" t="e">
        <f>COUNTIFS(#REF!,E111,#REF!,"&gt;0")</f>
        <v>#REF!</v>
      </c>
      <c r="AB111" s="15">
        <v>0</v>
      </c>
      <c r="AC111" s="8">
        <v>0</v>
      </c>
      <c r="AD111" s="4">
        <v>1</v>
      </c>
      <c r="AE111" s="8">
        <v>0</v>
      </c>
      <c r="AF111" s="8" t="e">
        <f t="shared" si="1"/>
        <v>#REF!</v>
      </c>
      <c r="AG111" s="8" t="s">
        <v>683</v>
      </c>
      <c r="AH111" s="8" t="s">
        <v>695</v>
      </c>
      <c r="AI111" s="8" t="s">
        <v>4</v>
      </c>
      <c r="AJ111" s="8" t="s">
        <v>4</v>
      </c>
      <c r="AK111" s="8"/>
      <c r="AL111" s="8"/>
      <c r="AM111" s="8"/>
      <c r="AN111" s="16" t="s">
        <v>1513</v>
      </c>
      <c r="AO111" s="8"/>
      <c r="AP111" s="18" t="s">
        <v>1510</v>
      </c>
      <c r="AQ111" s="18" t="s">
        <v>639</v>
      </c>
      <c r="AR111" s="17" t="s">
        <v>1514</v>
      </c>
      <c r="AS111" s="18" t="s">
        <v>1515</v>
      </c>
      <c r="AT111" s="18" t="s">
        <v>579</v>
      </c>
      <c r="AU111" s="18" t="e">
        <f t="shared" si="2"/>
        <v>#REF!</v>
      </c>
      <c r="AV111" s="18" t="s">
        <v>596</v>
      </c>
      <c r="AW111" s="18"/>
      <c r="AX111" s="18"/>
      <c r="AY111" s="18" t="s">
        <v>4</v>
      </c>
      <c r="AZ111" s="18"/>
      <c r="BA111" s="18" t="e">
        <f t="shared" si="3"/>
        <v>#REF!</v>
      </c>
      <c r="BB111" s="18"/>
      <c r="BC111" s="18" t="s">
        <v>609</v>
      </c>
      <c r="BD111" s="18"/>
      <c r="BE111" s="18"/>
      <c r="BF111" s="18" t="e">
        <f t="shared" si="4"/>
        <v>#REF!</v>
      </c>
      <c r="BG111" s="18"/>
      <c r="BH111" s="18"/>
      <c r="BI111" s="18"/>
      <c r="BJ111" s="18" t="e">
        <f t="shared" si="5"/>
        <v>#REF!</v>
      </c>
      <c r="BK111" s="18" t="e">
        <f t="shared" si="6"/>
        <v>#REF!</v>
      </c>
    </row>
    <row r="112" spans="1:63" ht="13">
      <c r="A112" s="11">
        <v>111</v>
      </c>
      <c r="B112" s="11" t="s">
        <v>22</v>
      </c>
      <c r="C112" s="11" t="s">
        <v>4</v>
      </c>
      <c r="D112" s="11" t="s">
        <v>486</v>
      </c>
      <c r="E112" s="12" t="str">
        <f t="shared" si="0"/>
        <v>JKEZ0035 - Araria Bihar - Tagiya Tyre Service</v>
      </c>
      <c r="F112" s="11" t="s">
        <v>1516</v>
      </c>
      <c r="G112" s="11" t="s">
        <v>1517</v>
      </c>
      <c r="H112" s="11" t="s">
        <v>447</v>
      </c>
      <c r="I112" s="11"/>
      <c r="J112" s="11" t="s">
        <v>33</v>
      </c>
      <c r="K112" s="11" t="s">
        <v>580</v>
      </c>
      <c r="L112" s="8"/>
      <c r="M112" s="8" t="s">
        <v>666</v>
      </c>
      <c r="N112" s="11" t="s">
        <v>667</v>
      </c>
      <c r="O112" s="11" t="s">
        <v>794</v>
      </c>
      <c r="P112" s="11">
        <v>9973323178</v>
      </c>
      <c r="Q112" s="11"/>
      <c r="R112" s="12"/>
      <c r="S112" s="11"/>
      <c r="T112" s="20" t="s">
        <v>118</v>
      </c>
      <c r="U112" s="20" t="s">
        <v>1518</v>
      </c>
      <c r="V112" s="13" t="s">
        <v>1519</v>
      </c>
      <c r="W112" s="11">
        <v>26.080638799999999</v>
      </c>
      <c r="X112" s="11">
        <v>87.482886300000004</v>
      </c>
      <c r="Y112" s="11" t="s">
        <v>4</v>
      </c>
      <c r="Z112" s="14" t="e">
        <f ca="1">IF(_xludf.MAXIFS(#REF!,#REF!,D112)=0,"Before 31st Aug'23",_xludf.MAXIFS(#REF!,#REF!,D112))</f>
        <v>#NAME?</v>
      </c>
      <c r="AA112" s="8" t="e">
        <f>COUNTIFS(#REF!,E112,#REF!,"&gt;0")</f>
        <v>#REF!</v>
      </c>
      <c r="AB112" s="15">
        <v>1</v>
      </c>
      <c r="AC112" s="8">
        <v>7</v>
      </c>
      <c r="AD112" s="4">
        <v>1</v>
      </c>
      <c r="AE112" s="8" t="e">
        <f>VLOOKUP(D112,#REF!,5,0)</f>
        <v>#REF!</v>
      </c>
      <c r="AF112" s="8" t="e">
        <f t="shared" si="1"/>
        <v>#REF!</v>
      </c>
      <c r="AG112" s="8" t="s">
        <v>587</v>
      </c>
      <c r="AH112" s="8" t="s">
        <v>588</v>
      </c>
      <c r="AI112" s="8" t="s">
        <v>485</v>
      </c>
      <c r="AJ112" s="8" t="s">
        <v>709</v>
      </c>
      <c r="AK112" s="8" t="s">
        <v>284</v>
      </c>
      <c r="AL112" s="8">
        <v>7</v>
      </c>
      <c r="AM112" s="8"/>
      <c r="AN112" s="16" t="s">
        <v>1520</v>
      </c>
      <c r="AO112" s="8"/>
      <c r="AP112" s="18" t="s">
        <v>794</v>
      </c>
      <c r="AQ112" s="18" t="s">
        <v>1521</v>
      </c>
      <c r="AR112" s="17" t="s">
        <v>1522</v>
      </c>
      <c r="AS112" s="18" t="s">
        <v>1523</v>
      </c>
      <c r="AT112" s="18" t="s">
        <v>579</v>
      </c>
      <c r="AU112" s="18" t="e">
        <f t="shared" si="2"/>
        <v>#REF!</v>
      </c>
      <c r="AV112" s="18" t="s">
        <v>677</v>
      </c>
      <c r="AW112" s="18"/>
      <c r="AX112" s="18"/>
      <c r="AY112" s="18"/>
      <c r="AZ112" s="18"/>
      <c r="BA112" s="18" t="e">
        <f t="shared" si="3"/>
        <v>#REF!</v>
      </c>
      <c r="BB112" s="18"/>
      <c r="BC112" s="18" t="s">
        <v>609</v>
      </c>
      <c r="BD112" s="18"/>
      <c r="BE112" s="18"/>
      <c r="BF112" s="18" t="e">
        <f t="shared" si="4"/>
        <v>#REF!</v>
      </c>
      <c r="BG112" s="18"/>
      <c r="BH112" s="18"/>
      <c r="BI112" s="18"/>
      <c r="BJ112" s="18" t="e">
        <f t="shared" si="5"/>
        <v>#REF!</v>
      </c>
      <c r="BK112" s="18" t="e">
        <f t="shared" si="6"/>
        <v>#REF!</v>
      </c>
    </row>
    <row r="113" spans="1:63" ht="13">
      <c r="A113" s="11">
        <v>112</v>
      </c>
      <c r="B113" s="11" t="s">
        <v>22</v>
      </c>
      <c r="C113" s="11" t="s">
        <v>4</v>
      </c>
      <c r="D113" s="11" t="s">
        <v>54</v>
      </c>
      <c r="E113" s="44" t="str">
        <f t="shared" si="0"/>
        <v>JKEZ0036 - Jajpur - Sabbu Tyre Workshop</v>
      </c>
      <c r="F113" s="11" t="s">
        <v>1524</v>
      </c>
      <c r="G113" s="11" t="s">
        <v>137</v>
      </c>
      <c r="H113" s="11" t="s">
        <v>809</v>
      </c>
      <c r="I113" s="11" t="s">
        <v>1525</v>
      </c>
      <c r="J113" s="11" t="s">
        <v>33</v>
      </c>
      <c r="K113" s="11" t="s">
        <v>580</v>
      </c>
      <c r="L113" s="8"/>
      <c r="M113" s="8" t="s">
        <v>666</v>
      </c>
      <c r="N113" s="11" t="s">
        <v>667</v>
      </c>
      <c r="O113" s="11" t="s">
        <v>1526</v>
      </c>
      <c r="P113" s="11" t="s">
        <v>1527</v>
      </c>
      <c r="Q113" s="11"/>
      <c r="R113" s="12" t="s">
        <v>1528</v>
      </c>
      <c r="S113" s="11">
        <v>755026</v>
      </c>
      <c r="T113" s="20" t="s">
        <v>3</v>
      </c>
      <c r="U113" s="20" t="s">
        <v>137</v>
      </c>
      <c r="V113" s="13" t="s">
        <v>1529</v>
      </c>
      <c r="W113" s="11">
        <v>20.958724490000002</v>
      </c>
      <c r="X113" s="11">
        <v>86.056616300000002</v>
      </c>
      <c r="Y113" s="11" t="s">
        <v>4</v>
      </c>
      <c r="Z113" s="14" t="e">
        <f ca="1">IF(_xludf.MAXIFS(#REF!,#REF!,D113)=0,"Before 31st Aug'23",_xludf.MAXIFS(#REF!,#REF!,D113))</f>
        <v>#NAME?</v>
      </c>
      <c r="AA113" s="8" t="e">
        <f>COUNTIFS(#REF!,E113,#REF!,"&gt;0")</f>
        <v>#REF!</v>
      </c>
      <c r="AB113" s="15">
        <v>30</v>
      </c>
      <c r="AC113" s="8">
        <v>27</v>
      </c>
      <c r="AD113" s="8">
        <v>727</v>
      </c>
      <c r="AE113" s="8" t="e">
        <f>VLOOKUP(D113,#REF!,5,0)</f>
        <v>#REF!</v>
      </c>
      <c r="AF113" s="8" t="e">
        <f t="shared" si="1"/>
        <v>#REF!</v>
      </c>
      <c r="AG113" s="8" t="s">
        <v>587</v>
      </c>
      <c r="AH113" s="8" t="s">
        <v>695</v>
      </c>
      <c r="AI113" s="8" t="s">
        <v>485</v>
      </c>
      <c r="AJ113" s="8" t="s">
        <v>589</v>
      </c>
      <c r="AK113" s="8" t="s">
        <v>284</v>
      </c>
      <c r="AL113" s="8">
        <v>7</v>
      </c>
      <c r="AM113" s="8" t="s">
        <v>240</v>
      </c>
      <c r="AN113" s="16"/>
      <c r="AO113" s="8"/>
      <c r="AP113" s="18" t="s">
        <v>1530</v>
      </c>
      <c r="AQ113" s="18" t="s">
        <v>1531</v>
      </c>
      <c r="AR113" s="17" t="s">
        <v>1532</v>
      </c>
      <c r="AS113" s="18" t="s">
        <v>1533</v>
      </c>
      <c r="AT113" s="18" t="s">
        <v>579</v>
      </c>
      <c r="AU113" s="18" t="e">
        <f t="shared" si="2"/>
        <v>#REF!</v>
      </c>
      <c r="AV113" s="18" t="s">
        <v>596</v>
      </c>
      <c r="AW113" s="18" t="s">
        <v>597</v>
      </c>
      <c r="AX113" s="18" t="s">
        <v>596</v>
      </c>
      <c r="AY113" s="21">
        <v>45267</v>
      </c>
      <c r="AZ113" s="18"/>
      <c r="BA113" s="18" t="e">
        <f t="shared" si="3"/>
        <v>#REF!</v>
      </c>
      <c r="BB113" s="26" t="s">
        <v>702</v>
      </c>
      <c r="BC113" s="18" t="s">
        <v>596</v>
      </c>
      <c r="BD113" s="21">
        <v>45267</v>
      </c>
      <c r="BE113" s="18"/>
      <c r="BF113" s="18" t="e">
        <f t="shared" si="4"/>
        <v>#REF!</v>
      </c>
      <c r="BG113" s="18"/>
      <c r="BH113" s="18"/>
      <c r="BI113" s="18"/>
      <c r="BJ113" s="18" t="e">
        <f t="shared" si="5"/>
        <v>#REF!</v>
      </c>
      <c r="BK113" s="18" t="e">
        <f t="shared" si="6"/>
        <v>#REF!</v>
      </c>
    </row>
    <row r="114" spans="1:63" ht="13">
      <c r="A114" s="11">
        <v>113</v>
      </c>
      <c r="B114" s="11" t="s">
        <v>22</v>
      </c>
      <c r="C114" s="11" t="s">
        <v>4</v>
      </c>
      <c r="D114" s="11" t="s">
        <v>104</v>
      </c>
      <c r="E114" s="12" t="str">
        <f t="shared" si="0"/>
        <v>JKEZ0037 - Khunti Ranchi - KGN Tausib Tyres Service</v>
      </c>
      <c r="F114" s="11" t="s">
        <v>1534</v>
      </c>
      <c r="G114" s="11" t="s">
        <v>1535</v>
      </c>
      <c r="H114" s="11" t="s">
        <v>447</v>
      </c>
      <c r="I114" s="11"/>
      <c r="J114" s="11" t="s">
        <v>485</v>
      </c>
      <c r="K114" s="11" t="s">
        <v>580</v>
      </c>
      <c r="L114" s="8"/>
      <c r="M114" s="8" t="s">
        <v>666</v>
      </c>
      <c r="N114" s="11" t="s">
        <v>667</v>
      </c>
      <c r="O114" s="11" t="s">
        <v>1536</v>
      </c>
      <c r="P114" s="11">
        <v>8317797557</v>
      </c>
      <c r="Q114" s="27"/>
      <c r="R114" s="28" t="s">
        <v>1537</v>
      </c>
      <c r="S114" s="11">
        <v>835227</v>
      </c>
      <c r="T114" s="20" t="s">
        <v>3</v>
      </c>
      <c r="U114" s="20" t="s">
        <v>137</v>
      </c>
      <c r="V114" s="23" t="s">
        <v>1538</v>
      </c>
      <c r="W114" s="48">
        <v>23.012815</v>
      </c>
      <c r="X114" s="48">
        <v>85.178667000000004</v>
      </c>
      <c r="Y114" s="11" t="s">
        <v>355</v>
      </c>
      <c r="Z114" s="14" t="e">
        <f ca="1">IF(_xludf.MAXIFS(#REF!,#REF!,D114)=0,"Before 31st Aug'23",_xludf.MAXIFS(#REF!,#REF!,D114))</f>
        <v>#NAME?</v>
      </c>
      <c r="AA114" s="8" t="e">
        <f>COUNTIFS(#REF!,E114,#REF!,"&gt;0")</f>
        <v>#REF!</v>
      </c>
      <c r="AB114" s="15">
        <v>9</v>
      </c>
      <c r="AC114" s="8">
        <v>13</v>
      </c>
      <c r="AD114" s="8">
        <v>78</v>
      </c>
      <c r="AE114" s="8" t="e">
        <f>VLOOKUP(D114,#REF!,5,0)</f>
        <v>#REF!</v>
      </c>
      <c r="AF114" s="8" t="e">
        <f t="shared" si="1"/>
        <v>#REF!</v>
      </c>
      <c r="AG114" s="8" t="s">
        <v>587</v>
      </c>
      <c r="AH114" s="8" t="s">
        <v>695</v>
      </c>
      <c r="AI114" s="8" t="s">
        <v>485</v>
      </c>
      <c r="AJ114" s="8" t="s">
        <v>589</v>
      </c>
      <c r="AK114" s="8" t="s">
        <v>276</v>
      </c>
      <c r="AL114" s="8">
        <v>7</v>
      </c>
      <c r="AM114" s="8" t="s">
        <v>240</v>
      </c>
      <c r="AN114" s="16" t="s">
        <v>1539</v>
      </c>
      <c r="AO114" s="17" t="s">
        <v>1540</v>
      </c>
      <c r="AP114" s="18" t="s">
        <v>1536</v>
      </c>
      <c r="AQ114" s="18" t="s">
        <v>652</v>
      </c>
      <c r="AR114" s="17" t="s">
        <v>1541</v>
      </c>
      <c r="AS114" s="18" t="s">
        <v>1542</v>
      </c>
      <c r="AT114" s="18" t="s">
        <v>579</v>
      </c>
      <c r="AU114" s="18" t="e">
        <f t="shared" si="2"/>
        <v>#REF!</v>
      </c>
      <c r="AV114" s="18" t="s">
        <v>677</v>
      </c>
      <c r="AW114" s="18" t="s">
        <v>597</v>
      </c>
      <c r="AX114" s="18"/>
      <c r="AY114" s="18"/>
      <c r="AZ114" s="18"/>
      <c r="BA114" s="18" t="e">
        <f t="shared" si="3"/>
        <v>#REF!</v>
      </c>
      <c r="BB114" s="18"/>
      <c r="BC114" s="18" t="s">
        <v>596</v>
      </c>
      <c r="BD114" s="21">
        <v>45387</v>
      </c>
      <c r="BE114" s="18"/>
      <c r="BF114" s="18" t="e">
        <f t="shared" si="4"/>
        <v>#REF!</v>
      </c>
      <c r="BG114" s="18"/>
      <c r="BH114" s="18"/>
      <c r="BI114" s="18"/>
      <c r="BJ114" s="18" t="e">
        <f t="shared" si="5"/>
        <v>#REF!</v>
      </c>
      <c r="BK114" s="18" t="e">
        <f t="shared" si="6"/>
        <v>#REF!</v>
      </c>
    </row>
    <row r="115" spans="1:63" ht="13">
      <c r="A115" s="11">
        <v>114</v>
      </c>
      <c r="B115" s="11" t="s">
        <v>22</v>
      </c>
      <c r="C115" s="11" t="s">
        <v>4</v>
      </c>
      <c r="D115" s="11" t="s">
        <v>111</v>
      </c>
      <c r="E115" s="12" t="str">
        <f t="shared" si="0"/>
        <v>JKSZ0013 - Attibelle Hobli - Sangeetha Tyre Solutions</v>
      </c>
      <c r="F115" s="11" t="s">
        <v>1543</v>
      </c>
      <c r="G115" s="11" t="s">
        <v>1544</v>
      </c>
      <c r="H115" s="11" t="s">
        <v>817</v>
      </c>
      <c r="I115" s="11"/>
      <c r="J115" s="11" t="s">
        <v>33</v>
      </c>
      <c r="K115" s="11" t="s">
        <v>817</v>
      </c>
      <c r="L115" s="8"/>
      <c r="M115" s="8" t="s">
        <v>1042</v>
      </c>
      <c r="N115" s="11" t="s">
        <v>1014</v>
      </c>
      <c r="O115" s="11" t="s">
        <v>1545</v>
      </c>
      <c r="P115" s="11" t="s">
        <v>1546</v>
      </c>
      <c r="Q115" s="11"/>
      <c r="R115" s="12"/>
      <c r="S115" s="11"/>
      <c r="T115" s="20" t="s">
        <v>27</v>
      </c>
      <c r="U115" s="20" t="s">
        <v>437</v>
      </c>
      <c r="V115" s="13" t="s">
        <v>1547</v>
      </c>
      <c r="W115" s="11">
        <v>12.78376484</v>
      </c>
      <c r="X115" s="11">
        <v>77.754066469999998</v>
      </c>
      <c r="Y115" s="11" t="s">
        <v>4</v>
      </c>
      <c r="Z115" s="14" t="e">
        <f ca="1">IF(_xludf.MAXIFS(#REF!,#REF!,D115)=0,"Before 31st Aug'23",_xludf.MAXIFS(#REF!,#REF!,D115))</f>
        <v>#NAME?</v>
      </c>
      <c r="AA115" s="8" t="e">
        <f>COUNTIFS(#REF!,E115,#REF!,"&gt;0")</f>
        <v>#REF!</v>
      </c>
      <c r="AB115" s="15">
        <v>1</v>
      </c>
      <c r="AC115" s="8">
        <v>0</v>
      </c>
      <c r="AD115" s="8">
        <v>0</v>
      </c>
      <c r="AE115" s="8">
        <v>0</v>
      </c>
      <c r="AF115" s="8" t="e">
        <f t="shared" si="1"/>
        <v>#REF!</v>
      </c>
      <c r="AG115" s="8" t="s">
        <v>587</v>
      </c>
      <c r="AH115" s="8" t="s">
        <v>588</v>
      </c>
      <c r="AI115" s="8" t="s">
        <v>485</v>
      </c>
      <c r="AJ115" s="8" t="s">
        <v>589</v>
      </c>
      <c r="AK115" s="8" t="s">
        <v>637</v>
      </c>
      <c r="AL115" s="8">
        <v>9</v>
      </c>
      <c r="AM115" s="8"/>
      <c r="AN115" s="16"/>
      <c r="AO115" s="8"/>
      <c r="AP115" s="18" t="s">
        <v>1543</v>
      </c>
      <c r="AQ115" s="18" t="s">
        <v>828</v>
      </c>
      <c r="AR115" s="17" t="s">
        <v>1548</v>
      </c>
      <c r="AS115" s="18" t="s">
        <v>1549</v>
      </c>
      <c r="AT115" s="18" t="s">
        <v>1550</v>
      </c>
      <c r="AU115" s="18" t="e">
        <f t="shared" si="2"/>
        <v>#REF!</v>
      </c>
      <c r="AV115" s="18" t="s">
        <v>596</v>
      </c>
      <c r="AW115" s="18"/>
      <c r="AX115" s="18"/>
      <c r="AY115" s="18" t="s">
        <v>4</v>
      </c>
      <c r="AZ115" s="18"/>
      <c r="BA115" s="18" t="e">
        <f t="shared" si="3"/>
        <v>#REF!</v>
      </c>
      <c r="BB115" s="18"/>
      <c r="BC115" s="18" t="s">
        <v>609</v>
      </c>
      <c r="BD115" s="18"/>
      <c r="BE115" s="18"/>
      <c r="BF115" s="18" t="e">
        <f t="shared" si="4"/>
        <v>#REF!</v>
      </c>
      <c r="BG115" s="18"/>
      <c r="BH115" s="18"/>
      <c r="BI115" s="18"/>
      <c r="BJ115" s="18" t="e">
        <f t="shared" si="5"/>
        <v>#REF!</v>
      </c>
      <c r="BK115" s="18" t="e">
        <f t="shared" si="6"/>
        <v>#REF!</v>
      </c>
    </row>
    <row r="116" spans="1:63" ht="13">
      <c r="A116" s="11">
        <v>115</v>
      </c>
      <c r="B116" s="11" t="s">
        <v>22</v>
      </c>
      <c r="C116" s="11" t="s">
        <v>4</v>
      </c>
      <c r="D116" s="11" t="s">
        <v>281</v>
      </c>
      <c r="E116" s="12" t="str">
        <f t="shared" si="0"/>
        <v>JKNZ0019 - Kankroli - KGN Tyre Shop</v>
      </c>
      <c r="F116" s="11" t="s">
        <v>1551</v>
      </c>
      <c r="G116" s="11" t="s">
        <v>280</v>
      </c>
      <c r="H116" s="11" t="s">
        <v>809</v>
      </c>
      <c r="I116" s="11" t="s">
        <v>102</v>
      </c>
      <c r="J116" s="11" t="s">
        <v>579</v>
      </c>
      <c r="K116" s="11" t="s">
        <v>580</v>
      </c>
      <c r="L116" s="8"/>
      <c r="M116" s="8" t="s">
        <v>429</v>
      </c>
      <c r="N116" s="11" t="s">
        <v>776</v>
      </c>
      <c r="O116" s="11" t="s">
        <v>1304</v>
      </c>
      <c r="P116" s="11">
        <v>9950305742</v>
      </c>
      <c r="Q116" s="11"/>
      <c r="R116" s="12"/>
      <c r="S116" s="11"/>
      <c r="T116" s="20" t="s">
        <v>1300</v>
      </c>
      <c r="U116" s="47" t="s">
        <v>1301</v>
      </c>
      <c r="V116" s="47" t="s">
        <v>1552</v>
      </c>
      <c r="W116" s="11">
        <v>25.055129999999998</v>
      </c>
      <c r="X116" s="11">
        <v>73.914940000000001</v>
      </c>
      <c r="Y116" s="11" t="s">
        <v>218</v>
      </c>
      <c r="Z116" s="14" t="e">
        <f ca="1">IF(_xludf.MAXIFS(#REF!,#REF!,D116)=0,"Before 31st Aug'23",_xludf.MAXIFS(#REF!,#REF!,D116))</f>
        <v>#NAME?</v>
      </c>
      <c r="AA116" s="8" t="e">
        <f>COUNTIFS(#REF!,E116,#REF!,"&gt;0")</f>
        <v>#REF!</v>
      </c>
      <c r="AB116" s="15">
        <v>0</v>
      </c>
      <c r="AC116" s="8">
        <v>0</v>
      </c>
      <c r="AD116" s="8">
        <v>272</v>
      </c>
      <c r="AE116" s="8">
        <v>0</v>
      </c>
      <c r="AF116" s="8" t="e">
        <f t="shared" si="1"/>
        <v>#REF!</v>
      </c>
      <c r="AG116" s="8" t="s">
        <v>587</v>
      </c>
      <c r="AH116" s="8" t="s">
        <v>602</v>
      </c>
      <c r="AI116" s="8" t="s">
        <v>485</v>
      </c>
      <c r="AJ116" s="8" t="s">
        <v>709</v>
      </c>
      <c r="AK116" s="8" t="s">
        <v>603</v>
      </c>
      <c r="AL116" s="8">
        <v>8</v>
      </c>
      <c r="AM116" s="8"/>
      <c r="AN116" s="16" t="s">
        <v>1553</v>
      </c>
      <c r="AO116" s="8"/>
      <c r="AP116" s="18" t="s">
        <v>1304</v>
      </c>
      <c r="AQ116" s="18" t="s">
        <v>839</v>
      </c>
      <c r="AR116" s="17" t="s">
        <v>1305</v>
      </c>
      <c r="AS116" s="18" t="s">
        <v>1306</v>
      </c>
      <c r="AT116" s="18" t="s">
        <v>579</v>
      </c>
      <c r="AU116" s="18" t="e">
        <f t="shared" si="2"/>
        <v>#REF!</v>
      </c>
      <c r="AV116" s="18" t="s">
        <v>609</v>
      </c>
      <c r="AW116" s="18"/>
      <c r="AX116" s="18"/>
      <c r="AY116" s="18"/>
      <c r="AZ116" s="18"/>
      <c r="BA116" s="18" t="e">
        <f t="shared" si="3"/>
        <v>#REF!</v>
      </c>
      <c r="BB116" s="18"/>
      <c r="BC116" s="18" t="s">
        <v>609</v>
      </c>
      <c r="BD116" s="18"/>
      <c r="BE116" s="18"/>
      <c r="BF116" s="18" t="e">
        <f t="shared" si="4"/>
        <v>#REF!</v>
      </c>
      <c r="BG116" s="18"/>
      <c r="BH116" s="18"/>
      <c r="BI116" s="18"/>
      <c r="BJ116" s="18" t="e">
        <f t="shared" si="5"/>
        <v>#REF!</v>
      </c>
      <c r="BK116" s="18" t="e">
        <f t="shared" si="6"/>
        <v>#REF!</v>
      </c>
    </row>
    <row r="117" spans="1:63" ht="13">
      <c r="A117" s="11">
        <v>116</v>
      </c>
      <c r="B117" s="11" t="s">
        <v>22</v>
      </c>
      <c r="C117" s="11" t="s">
        <v>4</v>
      </c>
      <c r="D117" s="11" t="s">
        <v>116</v>
      </c>
      <c r="E117" s="12" t="str">
        <f t="shared" si="0"/>
        <v>JKNZ0020 - Udaipur - Rama Tyre Works</v>
      </c>
      <c r="F117" s="11" t="s">
        <v>1554</v>
      </c>
      <c r="G117" s="11" t="s">
        <v>1555</v>
      </c>
      <c r="H117" s="11" t="s">
        <v>447</v>
      </c>
      <c r="I117" s="11"/>
      <c r="J117" s="11" t="s">
        <v>1556</v>
      </c>
      <c r="K117" s="11" t="s">
        <v>580</v>
      </c>
      <c r="L117" s="8"/>
      <c r="M117" s="8" t="s">
        <v>429</v>
      </c>
      <c r="N117" s="11" t="s">
        <v>776</v>
      </c>
      <c r="O117" s="11" t="s">
        <v>1557</v>
      </c>
      <c r="P117" s="11">
        <v>9414785072</v>
      </c>
      <c r="Q117" s="11"/>
      <c r="R117" s="12" t="s">
        <v>1558</v>
      </c>
      <c r="S117" s="11">
        <v>313001</v>
      </c>
      <c r="T117" s="20" t="s">
        <v>1300</v>
      </c>
      <c r="U117" s="20" t="s">
        <v>1555</v>
      </c>
      <c r="V117" s="13" t="s">
        <v>1559</v>
      </c>
      <c r="W117" s="11">
        <v>24.592189999999999</v>
      </c>
      <c r="X117" s="11">
        <v>73.747730000000004</v>
      </c>
      <c r="Y117" s="11" t="s">
        <v>4</v>
      </c>
      <c r="Z117" s="14" t="e">
        <f ca="1">IF(_xludf.MAXIFS(#REF!,#REF!,D117)=0,"Before 31st Aug'23",_xludf.MAXIFS(#REF!,#REF!,D117))</f>
        <v>#NAME?</v>
      </c>
      <c r="AA117" s="8" t="e">
        <f>COUNTIFS(#REF!,E117,#REF!,"&gt;0")</f>
        <v>#REF!</v>
      </c>
      <c r="AB117" s="15">
        <v>0</v>
      </c>
      <c r="AC117" s="8">
        <v>2</v>
      </c>
      <c r="AD117" s="8">
        <v>41</v>
      </c>
      <c r="AE117" s="8">
        <v>0</v>
      </c>
      <c r="AF117" s="8" t="e">
        <f t="shared" si="1"/>
        <v>#REF!</v>
      </c>
      <c r="AG117" s="8" t="s">
        <v>587</v>
      </c>
      <c r="AH117" s="8" t="s">
        <v>695</v>
      </c>
      <c r="AI117" s="8" t="s">
        <v>485</v>
      </c>
      <c r="AJ117" s="8" t="s">
        <v>589</v>
      </c>
      <c r="AK117" s="8"/>
      <c r="AL117" s="8"/>
      <c r="AM117" s="8" t="s">
        <v>224</v>
      </c>
      <c r="AN117" s="16" t="s">
        <v>1560</v>
      </c>
      <c r="AO117" s="17" t="s">
        <v>1561</v>
      </c>
      <c r="AP117" s="18" t="s">
        <v>1562</v>
      </c>
      <c r="AQ117" s="18" t="s">
        <v>606</v>
      </c>
      <c r="AR117" s="17" t="s">
        <v>1563</v>
      </c>
      <c r="AS117" s="18" t="s">
        <v>1564</v>
      </c>
      <c r="AT117" s="18" t="s">
        <v>579</v>
      </c>
      <c r="AU117" s="18" t="e">
        <f t="shared" si="2"/>
        <v>#REF!</v>
      </c>
      <c r="AV117" s="18" t="s">
        <v>1565</v>
      </c>
      <c r="AW117" s="18"/>
      <c r="AX117" s="18"/>
      <c r="AY117" s="18"/>
      <c r="AZ117" s="18"/>
      <c r="BA117" s="18" t="e">
        <f t="shared" si="3"/>
        <v>#REF!</v>
      </c>
      <c r="BB117" s="18"/>
      <c r="BC117" s="18" t="s">
        <v>1566</v>
      </c>
      <c r="BD117" s="18"/>
      <c r="BE117" s="18"/>
      <c r="BF117" s="18" t="e">
        <f t="shared" si="4"/>
        <v>#REF!</v>
      </c>
      <c r="BG117" s="18"/>
      <c r="BH117" s="18"/>
      <c r="BI117" s="18"/>
      <c r="BJ117" s="18" t="e">
        <f t="shared" si="5"/>
        <v>#REF!</v>
      </c>
      <c r="BK117" s="18" t="e">
        <f t="shared" si="6"/>
        <v>#REF!</v>
      </c>
    </row>
    <row r="118" spans="1:63" ht="13">
      <c r="A118" s="11">
        <v>117</v>
      </c>
      <c r="B118" s="11" t="s">
        <v>22</v>
      </c>
      <c r="C118" s="11" t="s">
        <v>4</v>
      </c>
      <c r="D118" s="11" t="s">
        <v>139</v>
      </c>
      <c r="E118" s="12" t="str">
        <f t="shared" si="0"/>
        <v>JKNZ0021 - Kherwara - Jai Javra Mata</v>
      </c>
      <c r="F118" s="11" t="s">
        <v>1567</v>
      </c>
      <c r="G118" s="11" t="s">
        <v>1568</v>
      </c>
      <c r="H118" s="11" t="s">
        <v>447</v>
      </c>
      <c r="I118" s="11"/>
      <c r="J118" s="11" t="s">
        <v>1569</v>
      </c>
      <c r="K118" s="11" t="s">
        <v>633</v>
      </c>
      <c r="L118" s="8" t="s">
        <v>1570</v>
      </c>
      <c r="M118" s="8" t="s">
        <v>429</v>
      </c>
      <c r="N118" s="11" t="s">
        <v>776</v>
      </c>
      <c r="O118" s="11" t="s">
        <v>1571</v>
      </c>
      <c r="P118" s="11">
        <v>8769384419</v>
      </c>
      <c r="Q118" s="11"/>
      <c r="R118" s="12"/>
      <c r="S118" s="11"/>
      <c r="T118" s="20" t="s">
        <v>1300</v>
      </c>
      <c r="U118" s="20" t="s">
        <v>1555</v>
      </c>
      <c r="V118" s="13" t="s">
        <v>1572</v>
      </c>
      <c r="W118" s="11">
        <v>23.95823</v>
      </c>
      <c r="X118" s="11">
        <v>73.58117</v>
      </c>
      <c r="Y118" s="11" t="s">
        <v>4</v>
      </c>
      <c r="Z118" s="14" t="e">
        <f ca="1">IF(_xludf.MAXIFS(#REF!,#REF!,D118)=0,"Before 31st Aug'23",_xludf.MAXIFS(#REF!,#REF!,D118))</f>
        <v>#NAME?</v>
      </c>
      <c r="AA118" s="8" t="e">
        <f>COUNTIFS(#REF!,E118,#REF!,"&gt;0")</f>
        <v>#REF!</v>
      </c>
      <c r="AB118" s="15">
        <v>0</v>
      </c>
      <c r="AC118" s="8">
        <v>0</v>
      </c>
      <c r="AD118" s="8">
        <v>8</v>
      </c>
      <c r="AE118" s="8">
        <v>0</v>
      </c>
      <c r="AF118" s="8" t="e">
        <f t="shared" si="1"/>
        <v>#REF!</v>
      </c>
      <c r="AG118" s="8" t="s">
        <v>587</v>
      </c>
      <c r="AH118" s="8" t="s">
        <v>602</v>
      </c>
      <c r="AI118" s="8" t="s">
        <v>8</v>
      </c>
      <c r="AJ118" s="8" t="s">
        <v>4</v>
      </c>
      <c r="AK118" s="8" t="s">
        <v>276</v>
      </c>
      <c r="AL118" s="8">
        <v>7</v>
      </c>
      <c r="AM118" s="8"/>
      <c r="AN118" s="16" t="s">
        <v>1573</v>
      </c>
      <c r="AO118" s="17" t="s">
        <v>1574</v>
      </c>
      <c r="AP118" s="18" t="s">
        <v>1571</v>
      </c>
      <c r="AQ118" s="18" t="s">
        <v>839</v>
      </c>
      <c r="AR118" s="17" t="s">
        <v>1575</v>
      </c>
      <c r="AS118" s="18" t="s">
        <v>1576</v>
      </c>
      <c r="AT118" s="18" t="s">
        <v>579</v>
      </c>
      <c r="AU118" s="18" t="e">
        <f t="shared" si="2"/>
        <v>#REF!</v>
      </c>
      <c r="AV118" s="18" t="s">
        <v>609</v>
      </c>
      <c r="AW118" s="18"/>
      <c r="AX118" s="18"/>
      <c r="AY118" s="18"/>
      <c r="AZ118" s="18"/>
      <c r="BA118" s="18" t="e">
        <f t="shared" si="3"/>
        <v>#REF!</v>
      </c>
      <c r="BB118" s="18"/>
      <c r="BC118" s="18" t="s">
        <v>609</v>
      </c>
      <c r="BD118" s="18"/>
      <c r="BE118" s="18"/>
      <c r="BF118" s="18" t="e">
        <f t="shared" si="4"/>
        <v>#REF!</v>
      </c>
      <c r="BG118" s="18"/>
      <c r="BH118" s="18"/>
      <c r="BI118" s="18"/>
      <c r="BJ118" s="18" t="e">
        <f t="shared" si="5"/>
        <v>#REF!</v>
      </c>
      <c r="BK118" s="18" t="e">
        <f t="shared" si="6"/>
        <v>#REF!</v>
      </c>
    </row>
    <row r="119" spans="1:63" ht="13">
      <c r="A119" s="11">
        <v>118</v>
      </c>
      <c r="B119" s="11" t="s">
        <v>22</v>
      </c>
      <c r="C119" s="11" t="s">
        <v>4</v>
      </c>
      <c r="D119" s="11" t="s">
        <v>51</v>
      </c>
      <c r="E119" s="44" t="str">
        <f t="shared" si="0"/>
        <v>JKWZ0047 - Modasa - Bihar Tyre Service</v>
      </c>
      <c r="F119" s="11" t="s">
        <v>882</v>
      </c>
      <c r="G119" s="11" t="s">
        <v>230</v>
      </c>
      <c r="H119" s="11" t="s">
        <v>447</v>
      </c>
      <c r="I119" s="11"/>
      <c r="J119" s="11" t="s">
        <v>1577</v>
      </c>
      <c r="K119" s="11" t="s">
        <v>580</v>
      </c>
      <c r="L119" s="8"/>
      <c r="M119" s="8" t="s">
        <v>581</v>
      </c>
      <c r="N119" s="11" t="s">
        <v>582</v>
      </c>
      <c r="O119" s="11" t="s">
        <v>1578</v>
      </c>
      <c r="P119" s="11" t="s">
        <v>1579</v>
      </c>
      <c r="Q119" s="11"/>
      <c r="R119" s="12" t="s">
        <v>1580</v>
      </c>
      <c r="S119" s="11">
        <v>383315</v>
      </c>
      <c r="T119" s="20" t="s">
        <v>15</v>
      </c>
      <c r="U119" s="20" t="s">
        <v>1581</v>
      </c>
      <c r="V119" s="13" t="s">
        <v>1582</v>
      </c>
      <c r="W119" s="11">
        <v>23.512630000000001</v>
      </c>
      <c r="X119" s="11">
        <v>73.301100000000005</v>
      </c>
      <c r="Y119" s="11" t="s">
        <v>4</v>
      </c>
      <c r="Z119" s="14" t="e">
        <f ca="1">IF(_xludf.MAXIFS(#REF!,#REF!,D119)=0,"Before 31st Aug'23",_xludf.MAXIFS(#REF!,#REF!,D119))</f>
        <v>#NAME?</v>
      </c>
      <c r="AA119" s="8" t="e">
        <f>COUNTIFS(#REF!,E119,#REF!,"&gt;0")</f>
        <v>#REF!</v>
      </c>
      <c r="AB119" s="15">
        <v>6</v>
      </c>
      <c r="AC119" s="8">
        <v>6</v>
      </c>
      <c r="AD119" s="8">
        <v>41</v>
      </c>
      <c r="AE119" s="8" t="e">
        <f>VLOOKUP(D119,#REF!,5,0)</f>
        <v>#REF!</v>
      </c>
      <c r="AF119" s="8" t="e">
        <f t="shared" si="1"/>
        <v>#REF!</v>
      </c>
      <c r="AG119" s="8" t="s">
        <v>587</v>
      </c>
      <c r="AH119" s="8" t="s">
        <v>588</v>
      </c>
      <c r="AI119" s="8" t="s">
        <v>485</v>
      </c>
      <c r="AJ119" s="8" t="s">
        <v>709</v>
      </c>
      <c r="AK119" s="8" t="s">
        <v>284</v>
      </c>
      <c r="AL119" s="8">
        <v>8</v>
      </c>
      <c r="AM119" s="8"/>
      <c r="AN119" s="16" t="s">
        <v>1583</v>
      </c>
      <c r="AO119" s="17" t="s">
        <v>1584</v>
      </c>
      <c r="AP119" s="18" t="s">
        <v>1585</v>
      </c>
      <c r="AQ119" s="18" t="s">
        <v>722</v>
      </c>
      <c r="AR119" s="17" t="s">
        <v>1586</v>
      </c>
      <c r="AS119" s="18" t="s">
        <v>1587</v>
      </c>
      <c r="AT119" s="18" t="s">
        <v>579</v>
      </c>
      <c r="AU119" s="18" t="e">
        <f t="shared" si="2"/>
        <v>#REF!</v>
      </c>
      <c r="AV119" s="18" t="s">
        <v>596</v>
      </c>
      <c r="AW119" s="18" t="s">
        <v>597</v>
      </c>
      <c r="AX119" s="18" t="s">
        <v>596</v>
      </c>
      <c r="AY119" s="18"/>
      <c r="AZ119" s="18"/>
      <c r="BA119" s="18" t="e">
        <f t="shared" si="3"/>
        <v>#REF!</v>
      </c>
      <c r="BB119" s="18" t="s">
        <v>702</v>
      </c>
      <c r="BC119" s="18" t="s">
        <v>596</v>
      </c>
      <c r="BD119" s="19">
        <v>45283</v>
      </c>
      <c r="BE119" s="18"/>
      <c r="BF119" s="18" t="e">
        <f t="shared" si="4"/>
        <v>#REF!</v>
      </c>
      <c r="BG119" s="18"/>
      <c r="BH119" s="18"/>
      <c r="BI119" s="18"/>
      <c r="BJ119" s="18" t="e">
        <f t="shared" si="5"/>
        <v>#REF!</v>
      </c>
      <c r="BK119" s="18" t="e">
        <f t="shared" si="6"/>
        <v>#REF!</v>
      </c>
    </row>
    <row r="120" spans="1:63" ht="13">
      <c r="A120" s="11">
        <v>119</v>
      </c>
      <c r="B120" s="11" t="s">
        <v>22</v>
      </c>
      <c r="C120" s="11" t="s">
        <v>4</v>
      </c>
      <c r="D120" s="11" t="s">
        <v>1588</v>
      </c>
      <c r="E120" s="12" t="str">
        <f t="shared" si="0"/>
        <v>JKWZ0048 - Dakore - New National Tyre Service</v>
      </c>
      <c r="F120" s="11" t="s">
        <v>1589</v>
      </c>
      <c r="G120" s="11" t="s">
        <v>1590</v>
      </c>
      <c r="H120" s="11" t="s">
        <v>447</v>
      </c>
      <c r="I120" s="11"/>
      <c r="J120" s="11" t="s">
        <v>1591</v>
      </c>
      <c r="K120" s="11" t="s">
        <v>681</v>
      </c>
      <c r="L120" s="8" t="s">
        <v>823</v>
      </c>
      <c r="M120" s="8" t="s">
        <v>581</v>
      </c>
      <c r="N120" s="11" t="s">
        <v>582</v>
      </c>
      <c r="O120" s="11" t="s">
        <v>1592</v>
      </c>
      <c r="P120" s="11">
        <v>8825208931</v>
      </c>
      <c r="Q120" s="11"/>
      <c r="R120" s="12"/>
      <c r="S120" s="11"/>
      <c r="T120" s="20" t="s">
        <v>15</v>
      </c>
      <c r="U120" s="20" t="s">
        <v>293</v>
      </c>
      <c r="V120" s="13" t="s">
        <v>1593</v>
      </c>
      <c r="W120" s="11">
        <v>22.720189999999999</v>
      </c>
      <c r="X120" s="11">
        <v>73.150670000000005</v>
      </c>
      <c r="Y120" s="11" t="s">
        <v>4</v>
      </c>
      <c r="Z120" s="14" t="e">
        <f ca="1">IF(_xludf.MAXIFS(#REF!,#REF!,D120)=0,"Before 31st Aug'23",_xludf.MAXIFS(#REF!,#REF!,D120))</f>
        <v>#NAME?</v>
      </c>
      <c r="AA120" s="8" t="e">
        <f>COUNTIFS(#REF!,E120,#REF!,"&gt;0")</f>
        <v>#REF!</v>
      </c>
      <c r="AB120" s="15">
        <v>0</v>
      </c>
      <c r="AC120" s="8">
        <v>0</v>
      </c>
      <c r="AD120" s="8">
        <v>0</v>
      </c>
      <c r="AE120" s="8">
        <v>0</v>
      </c>
      <c r="AF120" s="8" t="e">
        <f t="shared" si="1"/>
        <v>#REF!</v>
      </c>
      <c r="AG120" s="8" t="s">
        <v>681</v>
      </c>
      <c r="AH120" s="8" t="s">
        <v>823</v>
      </c>
      <c r="AI120" s="8" t="s">
        <v>4</v>
      </c>
      <c r="AJ120" s="8" t="s">
        <v>4</v>
      </c>
      <c r="AK120" s="8"/>
      <c r="AL120" s="8"/>
      <c r="AM120" s="8"/>
      <c r="AN120" s="16"/>
      <c r="AO120" s="8"/>
      <c r="AP120" s="18"/>
      <c r="AQ120" s="18"/>
      <c r="AR120" s="8"/>
      <c r="AS120" s="18"/>
      <c r="AT120" s="18"/>
      <c r="AU120" s="18" t="e">
        <f t="shared" si="2"/>
        <v>#REF!</v>
      </c>
      <c r="AV120" s="18" t="s">
        <v>609</v>
      </c>
      <c r="AW120" s="18"/>
      <c r="AX120" s="18"/>
      <c r="AY120" s="18"/>
      <c r="AZ120" s="18"/>
      <c r="BA120" s="18" t="e">
        <f t="shared" si="3"/>
        <v>#REF!</v>
      </c>
      <c r="BB120" s="18"/>
      <c r="BC120" s="18" t="s">
        <v>609</v>
      </c>
      <c r="BD120" s="18"/>
      <c r="BE120" s="18"/>
      <c r="BF120" s="18" t="e">
        <f t="shared" si="4"/>
        <v>#REF!</v>
      </c>
      <c r="BG120" s="18"/>
      <c r="BH120" s="18"/>
      <c r="BI120" s="18"/>
      <c r="BJ120" s="18" t="e">
        <f t="shared" si="5"/>
        <v>#REF!</v>
      </c>
      <c r="BK120" s="18" t="e">
        <f t="shared" si="6"/>
        <v>#REF!</v>
      </c>
    </row>
    <row r="121" spans="1:63" ht="13">
      <c r="A121" s="11">
        <v>120</v>
      </c>
      <c r="B121" s="11" t="s">
        <v>22</v>
      </c>
      <c r="C121" s="11" t="s">
        <v>4</v>
      </c>
      <c r="D121" s="11" t="s">
        <v>1594</v>
      </c>
      <c r="E121" s="12" t="str">
        <f t="shared" si="0"/>
        <v>JKWZ0049 - Ankleshwar - Oscar Tyre Service</v>
      </c>
      <c r="F121" s="11" t="s">
        <v>1595</v>
      </c>
      <c r="G121" s="11" t="s">
        <v>356</v>
      </c>
      <c r="H121" s="11" t="s">
        <v>447</v>
      </c>
      <c r="I121" s="11"/>
      <c r="J121" s="11" t="s">
        <v>1596</v>
      </c>
      <c r="K121" s="11" t="s">
        <v>633</v>
      </c>
      <c r="L121" s="8" t="s">
        <v>775</v>
      </c>
      <c r="M121" s="8" t="s">
        <v>581</v>
      </c>
      <c r="N121" s="11" t="s">
        <v>582</v>
      </c>
      <c r="O121" s="11" t="s">
        <v>1597</v>
      </c>
      <c r="P121" s="11">
        <v>8690546116</v>
      </c>
      <c r="Q121" s="11"/>
      <c r="R121" s="12"/>
      <c r="S121" s="11"/>
      <c r="T121" s="20" t="s">
        <v>15</v>
      </c>
      <c r="U121" s="20" t="s">
        <v>236</v>
      </c>
      <c r="V121" s="13" t="s">
        <v>1598</v>
      </c>
      <c r="W121" s="11">
        <v>21.588850000000001</v>
      </c>
      <c r="X121" s="11">
        <v>72.996759999999995</v>
      </c>
      <c r="Y121" s="11" t="s">
        <v>4</v>
      </c>
      <c r="Z121" s="14" t="e">
        <f ca="1">IF(_xludf.MAXIFS(#REF!,#REF!,D121)=0,"Before 31st Aug'23",_xludf.MAXIFS(#REF!,#REF!,D121))</f>
        <v>#NAME?</v>
      </c>
      <c r="AA121" s="8" t="e">
        <f>COUNTIFS(#REF!,E121,#REF!,"&gt;0")</f>
        <v>#REF!</v>
      </c>
      <c r="AB121" s="15">
        <v>0</v>
      </c>
      <c r="AC121" s="8">
        <v>0</v>
      </c>
      <c r="AD121" s="8">
        <v>9</v>
      </c>
      <c r="AE121" s="8">
        <v>0</v>
      </c>
      <c r="AF121" s="8" t="e">
        <f t="shared" si="1"/>
        <v>#REF!</v>
      </c>
      <c r="AG121" s="10" t="s">
        <v>775</v>
      </c>
      <c r="AH121" s="8" t="s">
        <v>22</v>
      </c>
      <c r="AI121" s="8" t="s">
        <v>4</v>
      </c>
      <c r="AJ121" s="8" t="s">
        <v>4</v>
      </c>
      <c r="AK121" s="8"/>
      <c r="AL121" s="8"/>
      <c r="AM121" s="8"/>
      <c r="AN121" s="16"/>
      <c r="AO121" s="8"/>
      <c r="AP121" s="18" t="s">
        <v>1599</v>
      </c>
      <c r="AQ121" s="18" t="s">
        <v>652</v>
      </c>
      <c r="AR121" s="17" t="s">
        <v>1600</v>
      </c>
      <c r="AS121" s="18" t="s">
        <v>1601</v>
      </c>
      <c r="AT121" s="18" t="s">
        <v>579</v>
      </c>
      <c r="AU121" s="18" t="e">
        <f t="shared" si="2"/>
        <v>#REF!</v>
      </c>
      <c r="AV121" s="18" t="s">
        <v>609</v>
      </c>
      <c r="AW121" s="18"/>
      <c r="AX121" s="18"/>
      <c r="AY121" s="18"/>
      <c r="AZ121" s="18"/>
      <c r="BA121" s="18" t="e">
        <f t="shared" si="3"/>
        <v>#REF!</v>
      </c>
      <c r="BB121" s="18"/>
      <c r="BC121" s="18" t="s">
        <v>609</v>
      </c>
      <c r="BD121" s="18"/>
      <c r="BE121" s="18"/>
      <c r="BF121" s="18" t="e">
        <f t="shared" si="4"/>
        <v>#REF!</v>
      </c>
      <c r="BG121" s="18"/>
      <c r="BH121" s="18"/>
      <c r="BI121" s="18"/>
      <c r="BJ121" s="18" t="e">
        <f t="shared" si="5"/>
        <v>#REF!</v>
      </c>
      <c r="BK121" s="18" t="e">
        <f t="shared" si="6"/>
        <v>#REF!</v>
      </c>
    </row>
    <row r="122" spans="1:63" ht="13">
      <c r="A122" s="11">
        <v>121</v>
      </c>
      <c r="B122" s="11" t="s">
        <v>22</v>
      </c>
      <c r="C122" s="11" t="s">
        <v>4</v>
      </c>
      <c r="D122" s="11" t="s">
        <v>1602</v>
      </c>
      <c r="E122" s="12" t="str">
        <f t="shared" si="0"/>
        <v>JKWZ0050 - Balwada Chikhli - Palak Tyre Service</v>
      </c>
      <c r="F122" s="11" t="s">
        <v>1603</v>
      </c>
      <c r="G122" s="11" t="s">
        <v>1604</v>
      </c>
      <c r="H122" s="11" t="s">
        <v>447</v>
      </c>
      <c r="I122" s="11"/>
      <c r="J122" s="11" t="s">
        <v>1577</v>
      </c>
      <c r="K122" s="11" t="s">
        <v>681</v>
      </c>
      <c r="L122" s="8"/>
      <c r="M122" s="8" t="s">
        <v>581</v>
      </c>
      <c r="N122" s="11" t="s">
        <v>582</v>
      </c>
      <c r="O122" s="11" t="s">
        <v>1605</v>
      </c>
      <c r="P122" s="11">
        <v>9123120240</v>
      </c>
      <c r="Q122" s="11"/>
      <c r="R122" s="12"/>
      <c r="S122" s="11"/>
      <c r="T122" s="11"/>
      <c r="U122" s="11"/>
      <c r="V122" s="29" t="s">
        <v>1606</v>
      </c>
      <c r="W122" s="11">
        <v>20.725055000000001</v>
      </c>
      <c r="X122" s="11">
        <v>73.030100000000004</v>
      </c>
      <c r="Y122" s="11" t="s">
        <v>4</v>
      </c>
      <c r="Z122" s="14" t="e">
        <f ca="1">IF(_xludf.MAXIFS(#REF!,#REF!,D122)=0,"Before 31st Aug'23",_xludf.MAXIFS(#REF!,#REF!,D122))</f>
        <v>#NAME?</v>
      </c>
      <c r="AA122" s="8" t="e">
        <f>COUNTIFS(#REF!,E122,#REF!,"&gt;0")</f>
        <v>#REF!</v>
      </c>
      <c r="AB122" s="15">
        <v>0</v>
      </c>
      <c r="AC122" s="8">
        <v>0</v>
      </c>
      <c r="AD122" s="8">
        <v>4</v>
      </c>
      <c r="AE122" s="8">
        <v>0</v>
      </c>
      <c r="AF122" s="8" t="e">
        <f t="shared" si="1"/>
        <v>#REF!</v>
      </c>
      <c r="AG122" s="8" t="s">
        <v>683</v>
      </c>
      <c r="AH122" s="8" t="s">
        <v>684</v>
      </c>
      <c r="AI122" s="8" t="s">
        <v>4</v>
      </c>
      <c r="AJ122" s="8" t="s">
        <v>4</v>
      </c>
      <c r="AK122" s="8"/>
      <c r="AL122" s="8"/>
      <c r="AM122" s="8"/>
      <c r="AN122" s="16" t="s">
        <v>1607</v>
      </c>
      <c r="AO122" s="8"/>
      <c r="AP122" s="18" t="s">
        <v>1608</v>
      </c>
      <c r="AQ122" s="18" t="s">
        <v>639</v>
      </c>
      <c r="AR122" s="17" t="s">
        <v>1609</v>
      </c>
      <c r="AS122" s="18" t="s">
        <v>1610</v>
      </c>
      <c r="AT122" s="18" t="s">
        <v>579</v>
      </c>
      <c r="AU122" s="18" t="e">
        <f t="shared" si="2"/>
        <v>#REF!</v>
      </c>
      <c r="AV122" s="18" t="s">
        <v>973</v>
      </c>
      <c r="AW122" s="18"/>
      <c r="AX122" s="18"/>
      <c r="AY122" s="18"/>
      <c r="AZ122" s="18"/>
      <c r="BA122" s="18" t="e">
        <f t="shared" si="3"/>
        <v>#REF!</v>
      </c>
      <c r="BB122" s="18"/>
      <c r="BC122" s="18" t="s">
        <v>609</v>
      </c>
      <c r="BD122" s="18"/>
      <c r="BE122" s="18"/>
      <c r="BF122" s="18" t="e">
        <f t="shared" si="4"/>
        <v>#REF!</v>
      </c>
      <c r="BG122" s="18"/>
      <c r="BH122" s="18"/>
      <c r="BI122" s="18"/>
      <c r="BJ122" s="18" t="e">
        <f t="shared" si="5"/>
        <v>#REF!</v>
      </c>
      <c r="BK122" s="18" t="e">
        <f t="shared" si="6"/>
        <v>#REF!</v>
      </c>
    </row>
    <row r="123" spans="1:63" ht="13">
      <c r="A123" s="11">
        <v>122</v>
      </c>
      <c r="B123" s="11" t="s">
        <v>22</v>
      </c>
      <c r="C123" s="11" t="s">
        <v>4</v>
      </c>
      <c r="D123" s="11" t="s">
        <v>19</v>
      </c>
      <c r="E123" s="12" t="str">
        <f t="shared" si="0"/>
        <v>JKWZ0051 - Manore - S.S Tyre Service</v>
      </c>
      <c r="F123" s="11" t="s">
        <v>1611</v>
      </c>
      <c r="G123" s="11" t="s">
        <v>1612</v>
      </c>
      <c r="H123" s="11" t="s">
        <v>447</v>
      </c>
      <c r="I123" s="11"/>
      <c r="J123" s="11" t="s">
        <v>1613</v>
      </c>
      <c r="K123" s="11" t="s">
        <v>580</v>
      </c>
      <c r="L123" s="8"/>
      <c r="M123" s="8" t="s">
        <v>581</v>
      </c>
      <c r="N123" s="11" t="s">
        <v>582</v>
      </c>
      <c r="O123" s="11" t="s">
        <v>1614</v>
      </c>
      <c r="P123" s="11" t="s">
        <v>1615</v>
      </c>
      <c r="Q123" s="11"/>
      <c r="R123" s="12" t="s">
        <v>1616</v>
      </c>
      <c r="S123" s="11">
        <v>401403</v>
      </c>
      <c r="T123" s="20" t="s">
        <v>6</v>
      </c>
      <c r="U123" s="20" t="s">
        <v>270</v>
      </c>
      <c r="V123" s="13" t="s">
        <v>1617</v>
      </c>
      <c r="W123" s="11">
        <v>19.773479999999999</v>
      </c>
      <c r="X123" s="11">
        <v>72.913269999999997</v>
      </c>
      <c r="Y123" s="11" t="s">
        <v>4</v>
      </c>
      <c r="Z123" s="14" t="e">
        <f ca="1">IF(_xludf.MAXIFS(#REF!,#REF!,D123)=0,"Before 31st Aug'23",_xludf.MAXIFS(#REF!,#REF!,D123))</f>
        <v>#NAME?</v>
      </c>
      <c r="AA123" s="8" t="e">
        <f>COUNTIFS(#REF!,E123,#REF!,"&gt;0")</f>
        <v>#REF!</v>
      </c>
      <c r="AB123" s="15">
        <v>45</v>
      </c>
      <c r="AC123" s="8">
        <v>29</v>
      </c>
      <c r="AD123" s="8">
        <v>118</v>
      </c>
      <c r="AE123" s="8" t="e">
        <f>VLOOKUP(D123,#REF!,5,0)</f>
        <v>#REF!</v>
      </c>
      <c r="AF123" s="8" t="e">
        <f t="shared" si="1"/>
        <v>#REF!</v>
      </c>
      <c r="AG123" s="8" t="s">
        <v>587</v>
      </c>
      <c r="AH123" s="8" t="s">
        <v>588</v>
      </c>
      <c r="AI123" s="8" t="s">
        <v>485</v>
      </c>
      <c r="AJ123" s="8" t="s">
        <v>589</v>
      </c>
      <c r="AK123" s="8" t="s">
        <v>284</v>
      </c>
      <c r="AL123" s="8">
        <v>7</v>
      </c>
      <c r="AM123" s="8" t="s">
        <v>240</v>
      </c>
      <c r="AN123" s="16" t="s">
        <v>1618</v>
      </c>
      <c r="AO123" s="8"/>
      <c r="AP123" s="18" t="s">
        <v>1619</v>
      </c>
      <c r="AQ123" s="18" t="s">
        <v>1183</v>
      </c>
      <c r="AR123" s="17" t="s">
        <v>1620</v>
      </c>
      <c r="AS123" s="18" t="s">
        <v>1621</v>
      </c>
      <c r="AT123" s="18" t="s">
        <v>579</v>
      </c>
      <c r="AU123" s="18" t="e">
        <f t="shared" si="2"/>
        <v>#REF!</v>
      </c>
      <c r="AV123" s="18" t="s">
        <v>596</v>
      </c>
      <c r="AW123" s="18" t="s">
        <v>597</v>
      </c>
      <c r="AX123" s="18" t="s">
        <v>596</v>
      </c>
      <c r="AY123" s="18"/>
      <c r="AZ123" s="18"/>
      <c r="BA123" s="18" t="e">
        <f t="shared" si="3"/>
        <v>#REF!</v>
      </c>
      <c r="BB123" s="18"/>
      <c r="BC123" s="18" t="s">
        <v>596</v>
      </c>
      <c r="BD123" s="19">
        <v>45222</v>
      </c>
      <c r="BE123" s="18"/>
      <c r="BF123" s="18" t="e">
        <f t="shared" si="4"/>
        <v>#REF!</v>
      </c>
      <c r="BG123" s="18"/>
      <c r="BH123" s="18"/>
      <c r="BI123" s="18"/>
      <c r="BJ123" s="18" t="e">
        <f t="shared" si="5"/>
        <v>#REF!</v>
      </c>
      <c r="BK123" s="18" t="e">
        <f t="shared" si="6"/>
        <v>#REF!</v>
      </c>
    </row>
    <row r="124" spans="1:63" ht="13">
      <c r="A124" s="11">
        <v>123</v>
      </c>
      <c r="B124" s="11" t="s">
        <v>22</v>
      </c>
      <c r="C124" s="11" t="s">
        <v>4</v>
      </c>
      <c r="D124" s="11" t="s">
        <v>1622</v>
      </c>
      <c r="E124" s="12" t="str">
        <f t="shared" si="0"/>
        <v>JKWZ0052 - Dehisar - Aftab Tyre Service</v>
      </c>
      <c r="F124" s="11" t="s">
        <v>1623</v>
      </c>
      <c r="G124" s="11" t="s">
        <v>1624</v>
      </c>
      <c r="H124" s="11" t="s">
        <v>447</v>
      </c>
      <c r="I124" s="11"/>
      <c r="J124" s="11" t="s">
        <v>1625</v>
      </c>
      <c r="K124" s="11" t="s">
        <v>633</v>
      </c>
      <c r="L124" s="8"/>
      <c r="M124" s="8" t="s">
        <v>581</v>
      </c>
      <c r="N124" s="11" t="s">
        <v>582</v>
      </c>
      <c r="O124" s="11" t="s">
        <v>1626</v>
      </c>
      <c r="P124" s="11">
        <v>7039364557</v>
      </c>
      <c r="Q124" s="11"/>
      <c r="R124" s="12"/>
      <c r="S124" s="11"/>
      <c r="T124" s="20" t="s">
        <v>6</v>
      </c>
      <c r="U124" s="20" t="s">
        <v>270</v>
      </c>
      <c r="V124" s="13" t="s">
        <v>1627</v>
      </c>
      <c r="W124" s="11">
        <v>19.113969999999998</v>
      </c>
      <c r="X124" s="11">
        <v>73.060069999999996</v>
      </c>
      <c r="Y124" s="11" t="s">
        <v>4</v>
      </c>
      <c r="Z124" s="14" t="e">
        <f ca="1">IF(_xludf.MAXIFS(#REF!,#REF!,D124)=0,"Before 31st Aug'23",_xludf.MAXIFS(#REF!,#REF!,D124))</f>
        <v>#NAME?</v>
      </c>
      <c r="AA124" s="8" t="e">
        <f>COUNTIFS(#REF!,E124,#REF!,"&gt;0")</f>
        <v>#REF!</v>
      </c>
      <c r="AB124" s="15">
        <v>0</v>
      </c>
      <c r="AC124" s="8">
        <v>0</v>
      </c>
      <c r="AD124" s="8">
        <v>2</v>
      </c>
      <c r="AE124" s="8">
        <v>0</v>
      </c>
      <c r="AF124" s="8" t="e">
        <f t="shared" si="1"/>
        <v>#REF!</v>
      </c>
      <c r="AG124" s="8" t="s">
        <v>587</v>
      </c>
      <c r="AH124" s="8" t="s">
        <v>602</v>
      </c>
      <c r="AI124" s="8" t="s">
        <v>485</v>
      </c>
      <c r="AJ124" s="8" t="s">
        <v>589</v>
      </c>
      <c r="AK124" s="8" t="s">
        <v>276</v>
      </c>
      <c r="AL124" s="8">
        <v>7</v>
      </c>
      <c r="AM124" s="8"/>
      <c r="AN124" s="16" t="s">
        <v>1628</v>
      </c>
      <c r="AO124" s="8"/>
      <c r="AP124" s="18" t="s">
        <v>1626</v>
      </c>
      <c r="AQ124" s="18" t="s">
        <v>1629</v>
      </c>
      <c r="AR124" s="17" t="s">
        <v>1630</v>
      </c>
      <c r="AS124" s="18" t="s">
        <v>1631</v>
      </c>
      <c r="AT124" s="18" t="s">
        <v>579</v>
      </c>
      <c r="AU124" s="18" t="e">
        <f t="shared" si="2"/>
        <v>#REF!</v>
      </c>
      <c r="AV124" s="18" t="s">
        <v>596</v>
      </c>
      <c r="AW124" s="18"/>
      <c r="AX124" s="18"/>
      <c r="AY124" s="18" t="s">
        <v>4</v>
      </c>
      <c r="AZ124" s="18"/>
      <c r="BA124" s="18" t="e">
        <f t="shared" si="3"/>
        <v>#REF!</v>
      </c>
      <c r="BB124" s="18"/>
      <c r="BC124" s="18" t="s">
        <v>609</v>
      </c>
      <c r="BD124" s="18"/>
      <c r="BE124" s="18"/>
      <c r="BF124" s="18" t="e">
        <f t="shared" si="4"/>
        <v>#REF!</v>
      </c>
      <c r="BG124" s="18"/>
      <c r="BH124" s="18"/>
      <c r="BI124" s="18"/>
      <c r="BJ124" s="18" t="e">
        <f t="shared" si="5"/>
        <v>#REF!</v>
      </c>
      <c r="BK124" s="18" t="e">
        <f t="shared" si="6"/>
        <v>#REF!</v>
      </c>
    </row>
    <row r="125" spans="1:63" ht="13">
      <c r="A125" s="11">
        <v>124</v>
      </c>
      <c r="B125" s="11" t="s">
        <v>1632</v>
      </c>
      <c r="C125" s="11" t="s">
        <v>4</v>
      </c>
      <c r="D125" s="11" t="s">
        <v>331</v>
      </c>
      <c r="E125" s="12" t="str">
        <f t="shared" si="0"/>
        <v>JKWZ0053 - Temburni By Pass - Anuj Tyre</v>
      </c>
      <c r="F125" s="11" t="s">
        <v>1633</v>
      </c>
      <c r="G125" s="11" t="s">
        <v>1634</v>
      </c>
      <c r="H125" s="11" t="s">
        <v>447</v>
      </c>
      <c r="I125" s="11"/>
      <c r="J125" s="11" t="s">
        <v>1577</v>
      </c>
      <c r="K125" s="11" t="s">
        <v>580</v>
      </c>
      <c r="L125" s="8"/>
      <c r="M125" s="8" t="s">
        <v>581</v>
      </c>
      <c r="N125" s="11" t="s">
        <v>582</v>
      </c>
      <c r="O125" s="11" t="s">
        <v>1188</v>
      </c>
      <c r="P125" s="11">
        <v>9322099195</v>
      </c>
      <c r="Q125" s="11"/>
      <c r="R125" s="12" t="s">
        <v>1635</v>
      </c>
      <c r="S125" s="11">
        <v>413211</v>
      </c>
      <c r="T125" s="20" t="s">
        <v>6</v>
      </c>
      <c r="U125" s="13" t="s">
        <v>275</v>
      </c>
      <c r="V125" s="13" t="s">
        <v>1636</v>
      </c>
      <c r="W125" s="11">
        <v>18.035360000000001</v>
      </c>
      <c r="X125" s="11">
        <v>75.20429</v>
      </c>
      <c r="Y125" s="11" t="s">
        <v>4</v>
      </c>
      <c r="Z125" s="14" t="e">
        <f ca="1">IF(_xludf.MAXIFS(#REF!,#REF!,D125)=0,"Before 31st Aug'23",_xludf.MAXIFS(#REF!,#REF!,D125))</f>
        <v>#NAME?</v>
      </c>
      <c r="AA125" s="8" t="e">
        <f>COUNTIFS(#REF!,E125,#REF!,"&gt;0")</f>
        <v>#REF!</v>
      </c>
      <c r="AB125" s="15">
        <v>1</v>
      </c>
      <c r="AC125" s="8">
        <v>0</v>
      </c>
      <c r="AD125" s="8">
        <v>4</v>
      </c>
      <c r="AE125" s="8" t="e">
        <f>VLOOKUP(D125,#REF!,5,0)</f>
        <v>#REF!</v>
      </c>
      <c r="AF125" s="8" t="e">
        <f t="shared" si="1"/>
        <v>#REF!</v>
      </c>
      <c r="AG125" s="8" t="s">
        <v>587</v>
      </c>
      <c r="AH125" s="8" t="s">
        <v>588</v>
      </c>
      <c r="AI125" s="8" t="s">
        <v>485</v>
      </c>
      <c r="AJ125" s="8" t="s">
        <v>709</v>
      </c>
      <c r="AK125" s="8" t="s">
        <v>276</v>
      </c>
      <c r="AL125" s="8">
        <v>6</v>
      </c>
      <c r="AM125" s="8"/>
      <c r="AN125" s="16" t="s">
        <v>1637</v>
      </c>
      <c r="AO125" s="8"/>
      <c r="AP125" s="18" t="s">
        <v>1638</v>
      </c>
      <c r="AQ125" s="18" t="s">
        <v>957</v>
      </c>
      <c r="AR125" s="17" t="s">
        <v>1639</v>
      </c>
      <c r="AS125" s="18" t="s">
        <v>1640</v>
      </c>
      <c r="AT125" s="18" t="s">
        <v>579</v>
      </c>
      <c r="AU125" s="18" t="e">
        <f t="shared" si="2"/>
        <v>#REF!</v>
      </c>
      <c r="AV125" s="18" t="s">
        <v>596</v>
      </c>
      <c r="AW125" s="18"/>
      <c r="AX125" s="18"/>
      <c r="AY125" s="18" t="s">
        <v>4</v>
      </c>
      <c r="AZ125" s="18"/>
      <c r="BA125" s="18" t="e">
        <f t="shared" si="3"/>
        <v>#REF!</v>
      </c>
      <c r="BB125" s="18"/>
      <c r="BC125" s="18" t="s">
        <v>609</v>
      </c>
      <c r="BD125" s="18"/>
      <c r="BE125" s="18"/>
      <c r="BF125" s="18" t="e">
        <f t="shared" si="4"/>
        <v>#REF!</v>
      </c>
      <c r="BG125" s="18"/>
      <c r="BH125" s="18"/>
      <c r="BI125" s="18"/>
      <c r="BJ125" s="18" t="e">
        <f t="shared" si="5"/>
        <v>#REF!</v>
      </c>
      <c r="BK125" s="18" t="e">
        <f t="shared" si="6"/>
        <v>#REF!</v>
      </c>
    </row>
    <row r="126" spans="1:63" ht="13">
      <c r="A126" s="11">
        <v>125</v>
      </c>
      <c r="B126" s="11" t="s">
        <v>22</v>
      </c>
      <c r="C126" s="11" t="s">
        <v>4</v>
      </c>
      <c r="D126" s="11" t="s">
        <v>1641</v>
      </c>
      <c r="E126" s="12" t="str">
        <f t="shared" si="0"/>
        <v>JKWZ0054 - Solapur - Jugdumb Tyre Works</v>
      </c>
      <c r="F126" s="11" t="s">
        <v>1642</v>
      </c>
      <c r="G126" s="11" t="s">
        <v>275</v>
      </c>
      <c r="H126" s="11" t="s">
        <v>447</v>
      </c>
      <c r="I126" s="11"/>
      <c r="J126" s="11" t="s">
        <v>1625</v>
      </c>
      <c r="K126" s="11" t="s">
        <v>872</v>
      </c>
      <c r="L126" s="8"/>
      <c r="M126" s="8" t="s">
        <v>581</v>
      </c>
      <c r="N126" s="11" t="s">
        <v>1014</v>
      </c>
      <c r="O126" s="11" t="s">
        <v>1643</v>
      </c>
      <c r="P126" s="11">
        <v>8237862151</v>
      </c>
      <c r="Q126" s="11">
        <v>9595491888</v>
      </c>
      <c r="R126" s="12"/>
      <c r="S126" s="11"/>
      <c r="T126" s="20" t="s">
        <v>6</v>
      </c>
      <c r="U126" s="13" t="s">
        <v>275</v>
      </c>
      <c r="V126" s="13" t="s">
        <v>1644</v>
      </c>
      <c r="W126" s="11">
        <v>17.59639</v>
      </c>
      <c r="X126" s="11">
        <v>75.887960000000007</v>
      </c>
      <c r="Y126" s="11" t="s">
        <v>4</v>
      </c>
      <c r="Z126" s="14" t="e">
        <f ca="1">IF(_xludf.MAXIFS(#REF!,#REF!,D126)=0,"Before 31st Aug'23",_xludf.MAXIFS(#REF!,#REF!,D126))</f>
        <v>#NAME?</v>
      </c>
      <c r="AA126" s="8" t="e">
        <f>COUNTIFS(#REF!,E126,#REF!,"&gt;0")</f>
        <v>#REF!</v>
      </c>
      <c r="AB126" s="15">
        <v>0</v>
      </c>
      <c r="AC126" s="8">
        <v>0</v>
      </c>
      <c r="AD126" s="8">
        <v>0</v>
      </c>
      <c r="AE126" s="8">
        <v>0</v>
      </c>
      <c r="AF126" s="8" t="e">
        <f t="shared" si="1"/>
        <v>#REF!</v>
      </c>
      <c r="AG126" s="8" t="s">
        <v>587</v>
      </c>
      <c r="AH126" s="8" t="s">
        <v>780</v>
      </c>
      <c r="AI126" s="8" t="s">
        <v>485</v>
      </c>
      <c r="AJ126" s="8" t="s">
        <v>709</v>
      </c>
      <c r="AK126" s="8" t="s">
        <v>637</v>
      </c>
      <c r="AL126" s="8">
        <v>10</v>
      </c>
      <c r="AM126" s="8" t="s">
        <v>242</v>
      </c>
      <c r="AN126" s="16"/>
      <c r="AO126" s="8"/>
      <c r="AP126" s="18"/>
      <c r="AQ126" s="18"/>
      <c r="AR126" s="8"/>
      <c r="AS126" s="18"/>
      <c r="AT126" s="18"/>
      <c r="AU126" s="18" t="e">
        <f t="shared" si="2"/>
        <v>#REF!</v>
      </c>
      <c r="AV126" s="18" t="s">
        <v>609</v>
      </c>
      <c r="AW126" s="18"/>
      <c r="AX126" s="18"/>
      <c r="AY126" s="18"/>
      <c r="AZ126" s="18"/>
      <c r="BA126" s="18" t="e">
        <f t="shared" si="3"/>
        <v>#REF!</v>
      </c>
      <c r="BB126" s="18"/>
      <c r="BC126" s="18" t="s">
        <v>609</v>
      </c>
      <c r="BD126" s="18"/>
      <c r="BE126" s="18"/>
      <c r="BF126" s="18" t="e">
        <f t="shared" si="4"/>
        <v>#REF!</v>
      </c>
      <c r="BG126" s="18"/>
      <c r="BH126" s="18"/>
      <c r="BI126" s="18"/>
      <c r="BJ126" s="18" t="e">
        <f t="shared" si="5"/>
        <v>#REF!</v>
      </c>
      <c r="BK126" s="18" t="e">
        <f t="shared" si="6"/>
        <v>#REF!</v>
      </c>
    </row>
    <row r="127" spans="1:63" ht="13">
      <c r="A127" s="11">
        <v>126</v>
      </c>
      <c r="B127" s="11" t="s">
        <v>22</v>
      </c>
      <c r="C127" s="11" t="s">
        <v>4</v>
      </c>
      <c r="D127" s="11" t="s">
        <v>52</v>
      </c>
      <c r="E127" s="12" t="str">
        <f t="shared" si="0"/>
        <v>JKSZ0014 - Budhugumpa (Hospate) - MDH KGN Tyre Works</v>
      </c>
      <c r="F127" s="11" t="s">
        <v>1645</v>
      </c>
      <c r="G127" s="11" t="s">
        <v>1646</v>
      </c>
      <c r="H127" s="11" t="s">
        <v>447</v>
      </c>
      <c r="I127" s="11"/>
      <c r="J127" s="11" t="s">
        <v>1625</v>
      </c>
      <c r="K127" s="11" t="s">
        <v>681</v>
      </c>
      <c r="L127" s="8" t="s">
        <v>1647</v>
      </c>
      <c r="M127" s="8" t="s">
        <v>1042</v>
      </c>
      <c r="N127" s="11" t="s">
        <v>1014</v>
      </c>
      <c r="O127" s="11" t="s">
        <v>1648</v>
      </c>
      <c r="P127" s="11">
        <v>8864022738</v>
      </c>
      <c r="Q127" s="11"/>
      <c r="R127" s="12"/>
      <c r="S127" s="11"/>
      <c r="T127" s="20" t="s">
        <v>27</v>
      </c>
      <c r="U127" s="20" t="s">
        <v>1649</v>
      </c>
      <c r="V127" s="13" t="s">
        <v>1650</v>
      </c>
      <c r="W127" s="11">
        <v>15.398759999999999</v>
      </c>
      <c r="X127" s="11">
        <v>76.307069999999996</v>
      </c>
      <c r="Y127" s="11" t="s">
        <v>4</v>
      </c>
      <c r="Z127" s="14" t="e">
        <f ca="1">IF(_xludf.MAXIFS(#REF!,#REF!,D127)=0,"Before 31st Aug'23",_xludf.MAXIFS(#REF!,#REF!,D127))</f>
        <v>#NAME?</v>
      </c>
      <c r="AA127" s="8" t="e">
        <f>COUNTIFS(#REF!,E127,#REF!,"&gt;0")</f>
        <v>#REF!</v>
      </c>
      <c r="AB127" s="15">
        <v>2</v>
      </c>
      <c r="AC127" s="8">
        <v>0</v>
      </c>
      <c r="AD127" s="8">
        <v>66</v>
      </c>
      <c r="AE127" s="8">
        <v>0</v>
      </c>
      <c r="AF127" s="8" t="e">
        <f t="shared" si="1"/>
        <v>#REF!</v>
      </c>
      <c r="AG127" s="8" t="s">
        <v>587</v>
      </c>
      <c r="AH127" s="8" t="s">
        <v>588</v>
      </c>
      <c r="AI127" s="8" t="s">
        <v>485</v>
      </c>
      <c r="AJ127" s="8" t="s">
        <v>589</v>
      </c>
      <c r="AK127" s="8"/>
      <c r="AL127" s="8"/>
      <c r="AM127" s="8"/>
      <c r="AN127" s="16" t="s">
        <v>1651</v>
      </c>
      <c r="AO127" s="17" t="s">
        <v>1652</v>
      </c>
      <c r="AP127" s="18" t="s">
        <v>1648</v>
      </c>
      <c r="AQ127" s="18" t="s">
        <v>921</v>
      </c>
      <c r="AR127" s="17" t="s">
        <v>1653</v>
      </c>
      <c r="AS127" s="18" t="s">
        <v>1654</v>
      </c>
      <c r="AT127" s="18" t="s">
        <v>579</v>
      </c>
      <c r="AU127" s="18" t="e">
        <f t="shared" si="2"/>
        <v>#REF!</v>
      </c>
      <c r="AV127" s="18" t="s">
        <v>596</v>
      </c>
      <c r="AW127" s="18"/>
      <c r="AX127" s="18"/>
      <c r="AY127" s="18" t="s">
        <v>4</v>
      </c>
      <c r="AZ127" s="18"/>
      <c r="BA127" s="18" t="e">
        <f t="shared" si="3"/>
        <v>#REF!</v>
      </c>
      <c r="BB127" s="18"/>
      <c r="BC127" s="18" t="s">
        <v>609</v>
      </c>
      <c r="BD127" s="18"/>
      <c r="BE127" s="18"/>
      <c r="BF127" s="18" t="e">
        <f t="shared" si="4"/>
        <v>#REF!</v>
      </c>
      <c r="BG127" s="18"/>
      <c r="BH127" s="18"/>
      <c r="BI127" s="18"/>
      <c r="BJ127" s="18" t="e">
        <f t="shared" si="5"/>
        <v>#REF!</v>
      </c>
      <c r="BK127" s="18" t="e">
        <f t="shared" si="6"/>
        <v>#REF!</v>
      </c>
    </row>
    <row r="128" spans="1:63" ht="13">
      <c r="A128" s="11">
        <v>127</v>
      </c>
      <c r="B128" s="11" t="s">
        <v>22</v>
      </c>
      <c r="C128" s="11" t="s">
        <v>4</v>
      </c>
      <c r="D128" s="11" t="s">
        <v>1655</v>
      </c>
      <c r="E128" s="12" t="str">
        <f t="shared" si="0"/>
        <v>JKSZ0015 - Hosur Chitradurga - Faizan Tyre Works</v>
      </c>
      <c r="F128" s="11" t="s">
        <v>1656</v>
      </c>
      <c r="G128" s="11" t="s">
        <v>1657</v>
      </c>
      <c r="H128" s="11" t="s">
        <v>447</v>
      </c>
      <c r="I128" s="11"/>
      <c r="J128" s="11" t="s">
        <v>1577</v>
      </c>
      <c r="K128" s="11" t="s">
        <v>849</v>
      </c>
      <c r="L128" s="8"/>
      <c r="M128" s="8" t="s">
        <v>1042</v>
      </c>
      <c r="N128" s="11" t="s">
        <v>1014</v>
      </c>
      <c r="O128" s="11" t="s">
        <v>1658</v>
      </c>
      <c r="P128" s="11">
        <v>7892630884</v>
      </c>
      <c r="Q128" s="11"/>
      <c r="R128" s="12"/>
      <c r="S128" s="11"/>
      <c r="T128" s="20" t="s">
        <v>27</v>
      </c>
      <c r="U128" s="20" t="s">
        <v>1659</v>
      </c>
      <c r="V128" s="29" t="s">
        <v>1660</v>
      </c>
      <c r="W128" s="11">
        <v>14.030480000000001</v>
      </c>
      <c r="X128" s="11">
        <v>76.576729999999998</v>
      </c>
      <c r="Y128" s="11" t="s">
        <v>4</v>
      </c>
      <c r="Z128" s="14" t="e">
        <f ca="1">IF(_xludf.MAXIFS(#REF!,#REF!,D128)=0,"Before 31st Aug'23",_xludf.MAXIFS(#REF!,#REF!,D128))</f>
        <v>#NAME?</v>
      </c>
      <c r="AA128" s="8" t="e">
        <f>COUNTIFS(#REF!,E128,#REF!,"&gt;0")</f>
        <v>#REF!</v>
      </c>
      <c r="AB128" s="15">
        <v>0</v>
      </c>
      <c r="AC128" s="8">
        <v>0</v>
      </c>
      <c r="AD128" s="8">
        <v>6</v>
      </c>
      <c r="AE128" s="8">
        <v>0</v>
      </c>
      <c r="AF128" s="8" t="e">
        <f t="shared" si="1"/>
        <v>#REF!</v>
      </c>
      <c r="AG128" s="8" t="s">
        <v>681</v>
      </c>
      <c r="AH128" s="8" t="s">
        <v>22</v>
      </c>
      <c r="AI128" s="8" t="s">
        <v>4</v>
      </c>
      <c r="AJ128" s="8" t="s">
        <v>4</v>
      </c>
      <c r="AK128" s="8"/>
      <c r="AL128" s="8"/>
      <c r="AM128" s="8"/>
      <c r="AN128" s="16" t="s">
        <v>1661</v>
      </c>
      <c r="AO128" s="8"/>
      <c r="AP128" s="18" t="s">
        <v>1658</v>
      </c>
      <c r="AQ128" s="18" t="s">
        <v>606</v>
      </c>
      <c r="AR128" s="17" t="s">
        <v>1662</v>
      </c>
      <c r="AS128" s="18" t="s">
        <v>1663</v>
      </c>
      <c r="AT128" s="18" t="s">
        <v>579</v>
      </c>
      <c r="AU128" s="18" t="e">
        <f t="shared" si="2"/>
        <v>#REF!</v>
      </c>
      <c r="AV128" s="18" t="s">
        <v>1565</v>
      </c>
      <c r="AW128" s="18"/>
      <c r="AX128" s="18"/>
      <c r="AY128" s="18" t="s">
        <v>4</v>
      </c>
      <c r="AZ128" s="18"/>
      <c r="BA128" s="18" t="e">
        <f t="shared" si="3"/>
        <v>#REF!</v>
      </c>
      <c r="BB128" s="18"/>
      <c r="BC128" s="18" t="s">
        <v>1566</v>
      </c>
      <c r="BD128" s="18"/>
      <c r="BE128" s="18"/>
      <c r="BF128" s="18" t="e">
        <f t="shared" si="4"/>
        <v>#REF!</v>
      </c>
      <c r="BG128" s="18"/>
      <c r="BH128" s="18"/>
      <c r="BI128" s="18"/>
      <c r="BJ128" s="18" t="e">
        <f t="shared" si="5"/>
        <v>#REF!</v>
      </c>
      <c r="BK128" s="18" t="e">
        <f t="shared" si="6"/>
        <v>#REF!</v>
      </c>
    </row>
    <row r="129" spans="1:63" ht="13">
      <c r="A129" s="11">
        <v>128</v>
      </c>
      <c r="B129" s="11" t="s">
        <v>22</v>
      </c>
      <c r="C129" s="11" t="s">
        <v>4</v>
      </c>
      <c r="D129" s="11" t="s">
        <v>327</v>
      </c>
      <c r="E129" s="12" t="str">
        <f t="shared" si="0"/>
        <v>JKWZ0055 - Kapsi Kh - Muktar Tyre Works</v>
      </c>
      <c r="F129" s="11" t="s">
        <v>1664</v>
      </c>
      <c r="G129" s="11" t="s">
        <v>1665</v>
      </c>
      <c r="H129" s="11" t="s">
        <v>447</v>
      </c>
      <c r="I129" s="11" t="s">
        <v>48</v>
      </c>
      <c r="J129" s="11" t="s">
        <v>33</v>
      </c>
      <c r="K129" s="11" t="s">
        <v>580</v>
      </c>
      <c r="L129" s="8"/>
      <c r="M129" s="8" t="s">
        <v>581</v>
      </c>
      <c r="N129" s="11" t="s">
        <v>582</v>
      </c>
      <c r="O129" s="11" t="s">
        <v>1666</v>
      </c>
      <c r="P129" s="11" t="s">
        <v>1667</v>
      </c>
      <c r="Q129" s="11"/>
      <c r="R129" s="12"/>
      <c r="S129" s="11"/>
      <c r="T129" s="20" t="s">
        <v>6</v>
      </c>
      <c r="U129" s="20" t="s">
        <v>138</v>
      </c>
      <c r="V129" s="13" t="s">
        <v>1668</v>
      </c>
      <c r="W129" s="11">
        <v>21.134558599999998</v>
      </c>
      <c r="X129" s="11">
        <v>79.185540900000007</v>
      </c>
      <c r="Y129" s="11" t="s">
        <v>4</v>
      </c>
      <c r="Z129" s="14" t="e">
        <f ca="1">IF(_xludf.MAXIFS(#REF!,#REF!,D129)=0,"Before 31st Aug'23",_xludf.MAXIFS(#REF!,#REF!,D129))</f>
        <v>#NAME?</v>
      </c>
      <c r="AA129" s="8" t="e">
        <f>COUNTIFS(#REF!,E129,#REF!,"&gt;0")</f>
        <v>#REF!</v>
      </c>
      <c r="AB129" s="15">
        <v>11</v>
      </c>
      <c r="AC129" s="8">
        <v>38</v>
      </c>
      <c r="AD129" s="8">
        <v>3</v>
      </c>
      <c r="AE129" s="8" t="e">
        <f>VLOOKUP(D129,#REF!,5,0)</f>
        <v>#REF!</v>
      </c>
      <c r="AF129" s="8" t="e">
        <f t="shared" si="1"/>
        <v>#REF!</v>
      </c>
      <c r="AG129" s="8" t="s">
        <v>587</v>
      </c>
      <c r="AH129" s="8" t="s">
        <v>602</v>
      </c>
      <c r="AI129" s="8" t="s">
        <v>485</v>
      </c>
      <c r="AJ129" s="8" t="s">
        <v>589</v>
      </c>
      <c r="AK129" s="8" t="s">
        <v>603</v>
      </c>
      <c r="AL129" s="8">
        <v>8</v>
      </c>
      <c r="AM129" s="8"/>
      <c r="AN129" s="16"/>
      <c r="AO129" s="8"/>
      <c r="AP129" s="18" t="s">
        <v>1666</v>
      </c>
      <c r="AQ129" s="18" t="s">
        <v>686</v>
      </c>
      <c r="AR129" s="17" t="s">
        <v>1669</v>
      </c>
      <c r="AS129" s="18" t="s">
        <v>1282</v>
      </c>
      <c r="AT129" s="18" t="s">
        <v>579</v>
      </c>
      <c r="AU129" s="18" t="e">
        <f t="shared" si="2"/>
        <v>#REF!</v>
      </c>
      <c r="AV129" s="36" t="s">
        <v>973</v>
      </c>
      <c r="AW129" s="18"/>
      <c r="AX129" s="18"/>
      <c r="AY129" s="18"/>
      <c r="AZ129" s="18"/>
      <c r="BA129" s="18" t="e">
        <f t="shared" si="3"/>
        <v>#REF!</v>
      </c>
      <c r="BB129" s="18"/>
      <c r="BC129" s="18" t="s">
        <v>609</v>
      </c>
      <c r="BD129" s="18"/>
      <c r="BE129" s="18"/>
      <c r="BF129" s="18" t="e">
        <f t="shared" si="4"/>
        <v>#REF!</v>
      </c>
      <c r="BG129" s="18"/>
      <c r="BH129" s="18"/>
      <c r="BI129" s="18"/>
      <c r="BJ129" s="18" t="e">
        <f t="shared" si="5"/>
        <v>#REF!</v>
      </c>
      <c r="BK129" s="18" t="e">
        <f t="shared" si="6"/>
        <v>#REF!</v>
      </c>
    </row>
    <row r="130" spans="1:63" ht="13">
      <c r="A130" s="11">
        <v>129</v>
      </c>
      <c r="B130" s="11" t="s">
        <v>22</v>
      </c>
      <c r="C130" s="11" t="s">
        <v>4</v>
      </c>
      <c r="D130" s="11" t="s">
        <v>81</v>
      </c>
      <c r="E130" s="12" t="str">
        <f t="shared" si="0"/>
        <v>JKEZ0038 - Beharbari Guwahati - M.M. Tyre Service</v>
      </c>
      <c r="F130" s="11" t="s">
        <v>1670</v>
      </c>
      <c r="G130" s="11" t="s">
        <v>1671</v>
      </c>
      <c r="H130" s="11" t="s">
        <v>447</v>
      </c>
      <c r="I130" s="11"/>
      <c r="J130" s="11" t="s">
        <v>579</v>
      </c>
      <c r="K130" s="11" t="s">
        <v>580</v>
      </c>
      <c r="L130" s="8"/>
      <c r="M130" s="8" t="s">
        <v>666</v>
      </c>
      <c r="N130" s="11" t="s">
        <v>667</v>
      </c>
      <c r="O130" s="11" t="s">
        <v>1672</v>
      </c>
      <c r="P130" s="11">
        <v>8134997364</v>
      </c>
      <c r="Q130" s="11"/>
      <c r="R130" s="12"/>
      <c r="S130" s="11"/>
      <c r="T130" s="20" t="s">
        <v>42</v>
      </c>
      <c r="U130" s="49" t="s">
        <v>334</v>
      </c>
      <c r="V130" s="13" t="s">
        <v>1673</v>
      </c>
      <c r="W130" s="11">
        <v>26.112485</v>
      </c>
      <c r="X130" s="11">
        <v>91.775040000000004</v>
      </c>
      <c r="Y130" s="11" t="s">
        <v>4</v>
      </c>
      <c r="Z130" s="14" t="e">
        <f ca="1">IF(_xludf.MAXIFS(#REF!,#REF!,D130)=0,"Before 31st Aug'23",_xludf.MAXIFS(#REF!,#REF!,D130))</f>
        <v>#NAME?</v>
      </c>
      <c r="AA130" s="8" t="e">
        <f>COUNTIFS(#REF!,E130,#REF!,"&gt;0")</f>
        <v>#REF!</v>
      </c>
      <c r="AB130" s="15">
        <v>2</v>
      </c>
      <c r="AC130" s="8">
        <v>0</v>
      </c>
      <c r="AD130" s="8">
        <v>52</v>
      </c>
      <c r="AE130" s="8">
        <v>0</v>
      </c>
      <c r="AF130" s="8" t="e">
        <f t="shared" si="1"/>
        <v>#REF!</v>
      </c>
      <c r="AG130" s="8" t="s">
        <v>587</v>
      </c>
      <c r="AH130" s="8" t="s">
        <v>588</v>
      </c>
      <c r="AI130" s="8" t="s">
        <v>485</v>
      </c>
      <c r="AJ130" s="8" t="s">
        <v>589</v>
      </c>
      <c r="AK130" s="8" t="s">
        <v>603</v>
      </c>
      <c r="AL130" s="8">
        <v>9</v>
      </c>
      <c r="AM130" s="8" t="s">
        <v>240</v>
      </c>
      <c r="AN130" s="16" t="s">
        <v>1674</v>
      </c>
      <c r="AO130" s="17" t="s">
        <v>1675</v>
      </c>
      <c r="AP130" s="18" t="s">
        <v>1672</v>
      </c>
      <c r="AQ130" s="18" t="s">
        <v>686</v>
      </c>
      <c r="AR130" s="17" t="s">
        <v>1676</v>
      </c>
      <c r="AS130" s="18" t="s">
        <v>1677</v>
      </c>
      <c r="AT130" s="18" t="s">
        <v>579</v>
      </c>
      <c r="AU130" s="18" t="e">
        <f t="shared" si="2"/>
        <v>#REF!</v>
      </c>
      <c r="AV130" s="18" t="s">
        <v>677</v>
      </c>
      <c r="AW130" s="18" t="s">
        <v>597</v>
      </c>
      <c r="AX130" s="18" t="s">
        <v>596</v>
      </c>
      <c r="AY130" s="19">
        <v>45280</v>
      </c>
      <c r="AZ130" s="18"/>
      <c r="BA130" s="18" t="e">
        <f t="shared" si="3"/>
        <v>#REF!</v>
      </c>
      <c r="BB130" s="18"/>
      <c r="BC130" s="18" t="s">
        <v>596</v>
      </c>
      <c r="BD130" s="19">
        <v>45280</v>
      </c>
      <c r="BE130" s="18"/>
      <c r="BF130" s="18" t="e">
        <f t="shared" si="4"/>
        <v>#REF!</v>
      </c>
      <c r="BG130" s="18"/>
      <c r="BH130" s="18"/>
      <c r="BI130" s="18"/>
      <c r="BJ130" s="18" t="e">
        <f t="shared" si="5"/>
        <v>#REF!</v>
      </c>
      <c r="BK130" s="18" t="e">
        <f t="shared" si="6"/>
        <v>#REF!</v>
      </c>
    </row>
    <row r="131" spans="1:63" ht="13">
      <c r="A131" s="11">
        <v>130</v>
      </c>
      <c r="B131" s="11" t="s">
        <v>22</v>
      </c>
      <c r="C131" s="11" t="s">
        <v>4</v>
      </c>
      <c r="D131" s="11" t="s">
        <v>1678</v>
      </c>
      <c r="E131" s="12" t="str">
        <f t="shared" si="0"/>
        <v>JKNZ0022 - Behror - Nisha Tyre Service</v>
      </c>
      <c r="F131" s="11" t="s">
        <v>1679</v>
      </c>
      <c r="G131" s="11" t="s">
        <v>399</v>
      </c>
      <c r="H131" s="11" t="s">
        <v>447</v>
      </c>
      <c r="I131" s="11"/>
      <c r="J131" s="11" t="s">
        <v>579</v>
      </c>
      <c r="K131" s="11" t="s">
        <v>849</v>
      </c>
      <c r="L131" s="8" t="s">
        <v>1025</v>
      </c>
      <c r="M131" s="8" t="s">
        <v>429</v>
      </c>
      <c r="N131" s="11" t="s">
        <v>776</v>
      </c>
      <c r="O131" s="11" t="s">
        <v>1680</v>
      </c>
      <c r="P131" s="11">
        <v>8890383047</v>
      </c>
      <c r="Q131" s="11"/>
      <c r="R131" s="12"/>
      <c r="S131" s="11"/>
      <c r="T131" s="20" t="s">
        <v>1300</v>
      </c>
      <c r="U131" s="20" t="s">
        <v>1681</v>
      </c>
      <c r="V131" s="13" t="s">
        <v>1682</v>
      </c>
      <c r="W131" s="11">
        <v>27.875724000000002</v>
      </c>
      <c r="X131" s="11">
        <v>76.278272000000001</v>
      </c>
      <c r="Y131" s="11" t="s">
        <v>4</v>
      </c>
      <c r="Z131" s="14" t="e">
        <f ca="1">IF(_xludf.MAXIFS(#REF!,#REF!,D131)=0,"Before 31st Aug'23",_xludf.MAXIFS(#REF!,#REF!,D131))</f>
        <v>#NAME?</v>
      </c>
      <c r="AA131" s="8" t="e">
        <f>COUNTIFS(#REF!,E131,#REF!,"&gt;0")</f>
        <v>#REF!</v>
      </c>
      <c r="AB131" s="15">
        <v>0</v>
      </c>
      <c r="AC131" s="8">
        <v>0</v>
      </c>
      <c r="AD131" s="8">
        <v>0</v>
      </c>
      <c r="AE131" s="8">
        <v>0</v>
      </c>
      <c r="AF131" s="8" t="e">
        <f t="shared" si="1"/>
        <v>#REF!</v>
      </c>
      <c r="AG131" s="8" t="s">
        <v>681</v>
      </c>
      <c r="AH131" s="8" t="s">
        <v>1025</v>
      </c>
      <c r="AI131" s="8" t="s">
        <v>4</v>
      </c>
      <c r="AJ131" s="8" t="s">
        <v>4</v>
      </c>
      <c r="AK131" s="8"/>
      <c r="AL131" s="8"/>
      <c r="AM131" s="8"/>
      <c r="AN131" s="16"/>
      <c r="AO131" s="8"/>
      <c r="AP131" s="18"/>
      <c r="AQ131" s="18"/>
      <c r="AR131" s="8"/>
      <c r="AS131" s="18"/>
      <c r="AT131" s="18"/>
      <c r="AU131" s="18" t="e">
        <f t="shared" si="2"/>
        <v>#REF!</v>
      </c>
      <c r="AV131" s="18" t="s">
        <v>609</v>
      </c>
      <c r="AW131" s="18"/>
      <c r="AX131" s="18"/>
      <c r="AY131" s="18"/>
      <c r="AZ131" s="18"/>
      <c r="BA131" s="18" t="e">
        <f t="shared" si="3"/>
        <v>#REF!</v>
      </c>
      <c r="BB131" s="18"/>
      <c r="BC131" s="18" t="s">
        <v>609</v>
      </c>
      <c r="BD131" s="18"/>
      <c r="BE131" s="18"/>
      <c r="BF131" s="18" t="e">
        <f t="shared" si="4"/>
        <v>#REF!</v>
      </c>
      <c r="BG131" s="18"/>
      <c r="BH131" s="18"/>
      <c r="BI131" s="18"/>
      <c r="BJ131" s="18" t="e">
        <f t="shared" si="5"/>
        <v>#REF!</v>
      </c>
      <c r="BK131" s="18" t="e">
        <f t="shared" si="6"/>
        <v>#REF!</v>
      </c>
    </row>
    <row r="132" spans="1:63" ht="13">
      <c r="A132" s="11">
        <v>131</v>
      </c>
      <c r="B132" s="11" t="s">
        <v>22</v>
      </c>
      <c r="C132" s="50">
        <v>45657</v>
      </c>
      <c r="D132" s="11" t="s">
        <v>85</v>
      </c>
      <c r="E132" s="12" t="str">
        <f t="shared" si="0"/>
        <v>JKNZ0023 - Shahpura - Sonu Tyres Service</v>
      </c>
      <c r="F132" s="11" t="s">
        <v>1683</v>
      </c>
      <c r="G132" s="11" t="s">
        <v>315</v>
      </c>
      <c r="H132" s="11" t="s">
        <v>447</v>
      </c>
      <c r="I132" s="11"/>
      <c r="J132" s="11" t="s">
        <v>579</v>
      </c>
      <c r="K132" s="11" t="s">
        <v>633</v>
      </c>
      <c r="L132" s="8" t="s">
        <v>1684</v>
      </c>
      <c r="M132" s="8" t="s">
        <v>429</v>
      </c>
      <c r="N132" s="11" t="s">
        <v>776</v>
      </c>
      <c r="O132" s="11" t="s">
        <v>1685</v>
      </c>
      <c r="P132" s="11" t="s">
        <v>1686</v>
      </c>
      <c r="Q132" s="11"/>
      <c r="R132" s="12" t="s">
        <v>1687</v>
      </c>
      <c r="S132" s="11">
        <v>303119</v>
      </c>
      <c r="T132" s="20" t="s">
        <v>1300</v>
      </c>
      <c r="U132" s="20" t="s">
        <v>309</v>
      </c>
      <c r="V132" s="13" t="s">
        <v>1688</v>
      </c>
      <c r="W132" s="11">
        <v>27.467775</v>
      </c>
      <c r="X132" s="11">
        <v>76.044595999999999</v>
      </c>
      <c r="Y132" s="11" t="s">
        <v>4</v>
      </c>
      <c r="Z132" s="14" t="e">
        <f ca="1">IF(_xludf.MAXIFS(#REF!,#REF!,D132)=0,"Before 31st Aug'23",_xludf.MAXIFS(#REF!,#REF!,D132))</f>
        <v>#NAME?</v>
      </c>
      <c r="AA132" s="8" t="e">
        <f>COUNTIFS(#REF!,E132,#REF!,"&gt;0")</f>
        <v>#REF!</v>
      </c>
      <c r="AB132" s="15">
        <v>8</v>
      </c>
      <c r="AC132" s="8">
        <v>9</v>
      </c>
      <c r="AD132" s="8">
        <v>8</v>
      </c>
      <c r="AE132" s="8">
        <v>0</v>
      </c>
      <c r="AF132" s="8" t="e">
        <f t="shared" si="1"/>
        <v>#REF!</v>
      </c>
      <c r="AG132" s="8" t="s">
        <v>587</v>
      </c>
      <c r="AH132" s="8" t="s">
        <v>588</v>
      </c>
      <c r="AI132" s="8" t="s">
        <v>485</v>
      </c>
      <c r="AJ132" s="8" t="s">
        <v>589</v>
      </c>
      <c r="AK132" s="8" t="s">
        <v>284</v>
      </c>
      <c r="AL132" s="8">
        <v>9</v>
      </c>
      <c r="AM132" s="8"/>
      <c r="AN132" s="16"/>
      <c r="AO132" s="8"/>
      <c r="AP132" s="18" t="s">
        <v>1689</v>
      </c>
      <c r="AQ132" s="18" t="s">
        <v>1690</v>
      </c>
      <c r="AR132" s="17" t="s">
        <v>1691</v>
      </c>
      <c r="AS132" s="18" t="s">
        <v>1692</v>
      </c>
      <c r="AT132" s="18" t="s">
        <v>579</v>
      </c>
      <c r="AU132" s="18" t="e">
        <f t="shared" si="2"/>
        <v>#REF!</v>
      </c>
      <c r="AV132" s="18" t="s">
        <v>609</v>
      </c>
      <c r="AW132" s="18"/>
      <c r="AX132" s="18"/>
      <c r="AY132" s="18"/>
      <c r="AZ132" s="18"/>
      <c r="BA132" s="18" t="e">
        <f t="shared" si="3"/>
        <v>#REF!</v>
      </c>
      <c r="BB132" s="18"/>
      <c r="BC132" s="18" t="s">
        <v>609</v>
      </c>
      <c r="BD132" s="18"/>
      <c r="BE132" s="18"/>
      <c r="BF132" s="18" t="e">
        <f t="shared" si="4"/>
        <v>#REF!</v>
      </c>
      <c r="BG132" s="18"/>
      <c r="BH132" s="18"/>
      <c r="BI132" s="18"/>
      <c r="BJ132" s="18" t="e">
        <f t="shared" si="5"/>
        <v>#REF!</v>
      </c>
      <c r="BK132" s="18" t="e">
        <f t="shared" si="6"/>
        <v>#REF!</v>
      </c>
    </row>
    <row r="133" spans="1:63" ht="13">
      <c r="A133" s="11">
        <v>132</v>
      </c>
      <c r="B133" s="11" t="s">
        <v>22</v>
      </c>
      <c r="C133" s="11" t="s">
        <v>4</v>
      </c>
      <c r="D133" s="11" t="s">
        <v>1693</v>
      </c>
      <c r="E133" s="12" t="str">
        <f t="shared" si="0"/>
        <v>JKNZ0024 - Jaipur - Sonu Tyre Center</v>
      </c>
      <c r="F133" s="11" t="s">
        <v>1694</v>
      </c>
      <c r="G133" s="11" t="s">
        <v>309</v>
      </c>
      <c r="H133" s="11" t="s">
        <v>447</v>
      </c>
      <c r="I133" s="11"/>
      <c r="J133" s="11" t="s">
        <v>579</v>
      </c>
      <c r="K133" s="11" t="s">
        <v>633</v>
      </c>
      <c r="L133" s="8" t="s">
        <v>1140</v>
      </c>
      <c r="M133" s="8" t="s">
        <v>429</v>
      </c>
      <c r="N133" s="11" t="s">
        <v>776</v>
      </c>
      <c r="O133" s="11" t="s">
        <v>1695</v>
      </c>
      <c r="P133" s="11" t="s">
        <v>1696</v>
      </c>
      <c r="Q133" s="11"/>
      <c r="R133" s="12"/>
      <c r="S133" s="11"/>
      <c r="T133" s="20" t="s">
        <v>1300</v>
      </c>
      <c r="U133" s="20" t="s">
        <v>309</v>
      </c>
      <c r="V133" s="13" t="s">
        <v>1697</v>
      </c>
      <c r="W133" s="11">
        <v>26.866018</v>
      </c>
      <c r="X133" s="11">
        <v>75.684870000000004</v>
      </c>
      <c r="Y133" s="11" t="s">
        <v>4</v>
      </c>
      <c r="Z133" s="14" t="e">
        <f ca="1">IF(_xludf.MAXIFS(#REF!,#REF!,D133)=0,"Before 31st Aug'23",_xludf.MAXIFS(#REF!,#REF!,D133))</f>
        <v>#NAME?</v>
      </c>
      <c r="AA133" s="8" t="e">
        <f>COUNTIFS(#REF!,E133,#REF!,"&gt;0")</f>
        <v>#REF!</v>
      </c>
      <c r="AB133" s="15">
        <v>0</v>
      </c>
      <c r="AC133" s="8">
        <v>0</v>
      </c>
      <c r="AD133" s="8">
        <v>0</v>
      </c>
      <c r="AE133" s="8">
        <v>0</v>
      </c>
      <c r="AF133" s="8" t="e">
        <f t="shared" si="1"/>
        <v>#REF!</v>
      </c>
      <c r="AG133" s="25" t="s">
        <v>683</v>
      </c>
      <c r="AH133" s="8" t="s">
        <v>979</v>
      </c>
      <c r="AI133" s="8" t="s">
        <v>4</v>
      </c>
      <c r="AJ133" s="8" t="s">
        <v>4</v>
      </c>
      <c r="AK133" s="8"/>
      <c r="AL133" s="8"/>
      <c r="AM133" s="8"/>
      <c r="AN133" s="16"/>
      <c r="AO133" s="8"/>
      <c r="AP133" s="18" t="s">
        <v>1695</v>
      </c>
      <c r="AQ133" s="18"/>
      <c r="AR133" s="8"/>
      <c r="AS133" s="18"/>
      <c r="AT133" s="18"/>
      <c r="AU133" s="18" t="e">
        <f t="shared" si="2"/>
        <v>#REF!</v>
      </c>
      <c r="AV133" s="18" t="s">
        <v>609</v>
      </c>
      <c r="AW133" s="18"/>
      <c r="AX133" s="18"/>
      <c r="AY133" s="18"/>
      <c r="AZ133" s="18"/>
      <c r="BA133" s="18" t="e">
        <f t="shared" si="3"/>
        <v>#REF!</v>
      </c>
      <c r="BB133" s="18"/>
      <c r="BC133" s="18" t="s">
        <v>609</v>
      </c>
      <c r="BD133" s="18"/>
      <c r="BE133" s="18"/>
      <c r="BF133" s="18" t="e">
        <f t="shared" si="4"/>
        <v>#REF!</v>
      </c>
      <c r="BG133" s="18"/>
      <c r="BH133" s="18"/>
      <c r="BI133" s="18"/>
      <c r="BJ133" s="18" t="e">
        <f t="shared" si="5"/>
        <v>#REF!</v>
      </c>
      <c r="BK133" s="18" t="e">
        <f t="shared" si="6"/>
        <v>#REF!</v>
      </c>
    </row>
    <row r="134" spans="1:63" ht="13">
      <c r="A134" s="11">
        <v>133</v>
      </c>
      <c r="B134" s="11" t="s">
        <v>22</v>
      </c>
      <c r="C134" s="11" t="s">
        <v>4</v>
      </c>
      <c r="D134" s="11" t="s">
        <v>1698</v>
      </c>
      <c r="E134" s="12" t="str">
        <f t="shared" si="0"/>
        <v>JKNZ0025 - Kishangarh - Visvas Tyre Shop</v>
      </c>
      <c r="F134" s="11" t="s">
        <v>1699</v>
      </c>
      <c r="G134" s="11" t="s">
        <v>425</v>
      </c>
      <c r="H134" s="11" t="s">
        <v>447</v>
      </c>
      <c r="I134" s="11"/>
      <c r="J134" s="11" t="s">
        <v>579</v>
      </c>
      <c r="K134" s="11" t="s">
        <v>580</v>
      </c>
      <c r="L134" s="8"/>
      <c r="M134" s="8" t="s">
        <v>429</v>
      </c>
      <c r="N134" s="11" t="s">
        <v>776</v>
      </c>
      <c r="O134" s="11" t="s">
        <v>1700</v>
      </c>
      <c r="P134" s="11">
        <v>9001355361</v>
      </c>
      <c r="Q134" s="45"/>
      <c r="R134" s="46"/>
      <c r="S134" s="45"/>
      <c r="T134" s="47" t="s">
        <v>1300</v>
      </c>
      <c r="U134" s="47" t="s">
        <v>183</v>
      </c>
      <c r="V134" s="47" t="s">
        <v>1701</v>
      </c>
      <c r="W134" s="11">
        <v>26.596088000000002</v>
      </c>
      <c r="X134" s="11">
        <v>74.944542999999996</v>
      </c>
      <c r="Y134" s="11" t="s">
        <v>4</v>
      </c>
      <c r="Z134" s="14" t="e">
        <f ca="1">IF(_xludf.MAXIFS(#REF!,#REF!,D134)=0,"Before 31st Aug'23",_xludf.MAXIFS(#REF!,#REF!,D134))</f>
        <v>#NAME?</v>
      </c>
      <c r="AA134" s="8" t="e">
        <f>COUNTIFS(#REF!,E134,#REF!,"&gt;0")</f>
        <v>#REF!</v>
      </c>
      <c r="AB134" s="15">
        <v>0</v>
      </c>
      <c r="AC134" s="8">
        <v>0</v>
      </c>
      <c r="AD134" s="4">
        <v>1</v>
      </c>
      <c r="AE134" s="8">
        <v>0</v>
      </c>
      <c r="AF134" s="8" t="e">
        <f t="shared" si="1"/>
        <v>#REF!</v>
      </c>
      <c r="AG134" s="10" t="s">
        <v>775</v>
      </c>
      <c r="AH134" s="8" t="s">
        <v>22</v>
      </c>
      <c r="AI134" s="8" t="s">
        <v>4</v>
      </c>
      <c r="AJ134" s="8" t="s">
        <v>4</v>
      </c>
      <c r="AK134" s="8"/>
      <c r="AL134" s="8"/>
      <c r="AM134" s="8"/>
      <c r="AN134" s="16" t="s">
        <v>1702</v>
      </c>
      <c r="AO134" s="8"/>
      <c r="AP134" s="18" t="s">
        <v>322</v>
      </c>
      <c r="AQ134" s="18" t="s">
        <v>639</v>
      </c>
      <c r="AR134" s="17" t="s">
        <v>1703</v>
      </c>
      <c r="AS134" s="18" t="s">
        <v>1704</v>
      </c>
      <c r="AT134" s="18" t="s">
        <v>579</v>
      </c>
      <c r="AU134" s="18" t="e">
        <f t="shared" si="2"/>
        <v>#REF!</v>
      </c>
      <c r="AV134" s="18" t="s">
        <v>609</v>
      </c>
      <c r="AW134" s="18"/>
      <c r="AX134" s="18"/>
      <c r="AY134" s="18"/>
      <c r="AZ134" s="18"/>
      <c r="BA134" s="18" t="e">
        <f t="shared" si="3"/>
        <v>#REF!</v>
      </c>
      <c r="BB134" s="18"/>
      <c r="BC134" s="18" t="s">
        <v>609</v>
      </c>
      <c r="BD134" s="18"/>
      <c r="BE134" s="18"/>
      <c r="BF134" s="18" t="e">
        <f t="shared" si="4"/>
        <v>#REF!</v>
      </c>
      <c r="BG134" s="18"/>
      <c r="BH134" s="18"/>
      <c r="BI134" s="18"/>
      <c r="BJ134" s="18" t="e">
        <f t="shared" si="5"/>
        <v>#REF!</v>
      </c>
      <c r="BK134" s="18" t="e">
        <f t="shared" si="6"/>
        <v>#REF!</v>
      </c>
    </row>
    <row r="135" spans="1:63" ht="13">
      <c r="A135" s="11">
        <v>134</v>
      </c>
      <c r="B135" s="11" t="s">
        <v>22</v>
      </c>
      <c r="C135" s="11" t="s">
        <v>4</v>
      </c>
      <c r="D135" s="11" t="s">
        <v>250</v>
      </c>
      <c r="E135" s="12" t="str">
        <f t="shared" si="0"/>
        <v>JKNZ0026 - Beawar - Shree Gajanad Tyres</v>
      </c>
      <c r="F135" s="11" t="s">
        <v>1705</v>
      </c>
      <c r="G135" s="11" t="s">
        <v>249</v>
      </c>
      <c r="H135" s="11" t="s">
        <v>447</v>
      </c>
      <c r="I135" s="11"/>
      <c r="J135" s="11" t="s">
        <v>579</v>
      </c>
      <c r="K135" s="11" t="s">
        <v>580</v>
      </c>
      <c r="L135" s="8"/>
      <c r="M135" s="8" t="s">
        <v>429</v>
      </c>
      <c r="N135" s="11" t="s">
        <v>776</v>
      </c>
      <c r="O135" s="11" t="s">
        <v>226</v>
      </c>
      <c r="P135" s="11">
        <v>9588832187</v>
      </c>
      <c r="Q135" s="11"/>
      <c r="R135" s="12"/>
      <c r="S135" s="11"/>
      <c r="T135" s="20" t="s">
        <v>1300</v>
      </c>
      <c r="U135" s="20" t="s">
        <v>183</v>
      </c>
      <c r="V135" s="13" t="s">
        <v>1706</v>
      </c>
      <c r="W135" s="11">
        <v>26.160463</v>
      </c>
      <c r="X135" s="11">
        <v>74.373965999999996</v>
      </c>
      <c r="Y135" s="11" t="s">
        <v>4</v>
      </c>
      <c r="Z135" s="14" t="e">
        <f ca="1">IF(_xludf.MAXIFS(#REF!,#REF!,D135)=0,"Before 31st Aug'23",_xludf.MAXIFS(#REF!,#REF!,D135))</f>
        <v>#NAME?</v>
      </c>
      <c r="AA135" s="8" t="e">
        <f>COUNTIFS(#REF!,E135,#REF!,"&gt;0")</f>
        <v>#REF!</v>
      </c>
      <c r="AB135" s="15">
        <v>2</v>
      </c>
      <c r="AC135" s="8">
        <v>0</v>
      </c>
      <c r="AD135" s="4">
        <v>1</v>
      </c>
      <c r="AE135" s="8" t="e">
        <f>VLOOKUP(D135,#REF!,5,0)</f>
        <v>#REF!</v>
      </c>
      <c r="AF135" s="8" t="e">
        <f t="shared" si="1"/>
        <v>#REF!</v>
      </c>
      <c r="AG135" s="8" t="s">
        <v>587</v>
      </c>
      <c r="AH135" s="8" t="s">
        <v>602</v>
      </c>
      <c r="AI135" s="8" t="s">
        <v>485</v>
      </c>
      <c r="AJ135" s="8" t="s">
        <v>589</v>
      </c>
      <c r="AK135" s="8" t="s">
        <v>276</v>
      </c>
      <c r="AL135" s="8">
        <v>7</v>
      </c>
      <c r="AM135" s="8"/>
      <c r="AN135" s="16" t="s">
        <v>1707</v>
      </c>
      <c r="AO135" s="17" t="s">
        <v>1708</v>
      </c>
      <c r="AP135" s="18" t="s">
        <v>1709</v>
      </c>
      <c r="AQ135" s="18" t="s">
        <v>1710</v>
      </c>
      <c r="AR135" s="17" t="s">
        <v>1711</v>
      </c>
      <c r="AS135" s="18" t="s">
        <v>1712</v>
      </c>
      <c r="AT135" s="18" t="s">
        <v>579</v>
      </c>
      <c r="AU135" s="18" t="e">
        <f t="shared" si="2"/>
        <v>#REF!</v>
      </c>
      <c r="AV135" s="18" t="s">
        <v>609</v>
      </c>
      <c r="AW135" s="18"/>
      <c r="AX135" s="18"/>
      <c r="AY135" s="18"/>
      <c r="AZ135" s="18"/>
      <c r="BA135" s="18" t="e">
        <f t="shared" si="3"/>
        <v>#REF!</v>
      </c>
      <c r="BB135" s="18"/>
      <c r="BC135" s="18" t="s">
        <v>609</v>
      </c>
      <c r="BD135" s="18"/>
      <c r="BE135" s="18"/>
      <c r="BF135" s="18" t="e">
        <f t="shared" si="4"/>
        <v>#REF!</v>
      </c>
      <c r="BG135" s="18"/>
      <c r="BH135" s="18"/>
      <c r="BI135" s="18"/>
      <c r="BJ135" s="18" t="e">
        <f t="shared" si="5"/>
        <v>#REF!</v>
      </c>
      <c r="BK135" s="18" t="e">
        <f t="shared" si="6"/>
        <v>#REF!</v>
      </c>
    </row>
    <row r="136" spans="1:63" ht="13">
      <c r="A136" s="11">
        <v>135</v>
      </c>
      <c r="B136" s="11" t="s">
        <v>22</v>
      </c>
      <c r="C136" s="11" t="s">
        <v>4</v>
      </c>
      <c r="D136" s="11" t="s">
        <v>1713</v>
      </c>
      <c r="E136" s="12" t="str">
        <f t="shared" si="0"/>
        <v>JKNZ0027 - Sojat - Parjapate Tyre Retreading</v>
      </c>
      <c r="F136" s="11" t="s">
        <v>1714</v>
      </c>
      <c r="G136" s="11" t="s">
        <v>1715</v>
      </c>
      <c r="H136" s="11" t="s">
        <v>447</v>
      </c>
      <c r="I136" s="11"/>
      <c r="J136" s="11" t="s">
        <v>579</v>
      </c>
      <c r="K136" s="11" t="s">
        <v>633</v>
      </c>
      <c r="L136" s="8" t="s">
        <v>1716</v>
      </c>
      <c r="M136" s="8" t="s">
        <v>429</v>
      </c>
      <c r="N136" s="11" t="s">
        <v>776</v>
      </c>
      <c r="O136" s="11" t="s">
        <v>1717</v>
      </c>
      <c r="P136" s="11">
        <v>9929685711</v>
      </c>
      <c r="Q136" s="11"/>
      <c r="R136" s="12"/>
      <c r="S136" s="11"/>
      <c r="T136" s="20" t="s">
        <v>1300</v>
      </c>
      <c r="U136" s="20" t="s">
        <v>207</v>
      </c>
      <c r="V136" s="13" t="s">
        <v>1718</v>
      </c>
      <c r="W136" s="11">
        <v>25.932690000000001</v>
      </c>
      <c r="X136" s="11">
        <v>73.698029000000005</v>
      </c>
      <c r="Y136" s="11" t="s">
        <v>4</v>
      </c>
      <c r="Z136" s="14" t="e">
        <f ca="1">IF(_xludf.MAXIFS(#REF!,#REF!,D136)=0,"Before 31st Aug'23",_xludf.MAXIFS(#REF!,#REF!,D136))</f>
        <v>#NAME?</v>
      </c>
      <c r="AA136" s="8" t="e">
        <f>COUNTIFS(#REF!,E136,#REF!,"&gt;0")</f>
        <v>#REF!</v>
      </c>
      <c r="AB136" s="15">
        <v>0</v>
      </c>
      <c r="AC136" s="8">
        <v>0</v>
      </c>
      <c r="AD136" s="8">
        <v>0</v>
      </c>
      <c r="AE136" s="8">
        <v>0</v>
      </c>
      <c r="AF136" s="8" t="e">
        <f t="shared" si="1"/>
        <v>#REF!</v>
      </c>
      <c r="AG136" s="8" t="s">
        <v>683</v>
      </c>
      <c r="AH136" s="8" t="s">
        <v>695</v>
      </c>
      <c r="AI136" s="8" t="s">
        <v>4</v>
      </c>
      <c r="AJ136" s="8" t="s">
        <v>4</v>
      </c>
      <c r="AK136" s="8"/>
      <c r="AL136" s="8"/>
      <c r="AM136" s="8"/>
      <c r="AN136" s="16"/>
      <c r="AO136" s="8"/>
      <c r="AP136" s="18"/>
      <c r="AQ136" s="18"/>
      <c r="AR136" s="8"/>
      <c r="AS136" s="18"/>
      <c r="AT136" s="18"/>
      <c r="AU136" s="18" t="e">
        <f t="shared" si="2"/>
        <v>#REF!</v>
      </c>
      <c r="AV136" s="18" t="s">
        <v>609</v>
      </c>
      <c r="AW136" s="18"/>
      <c r="AX136" s="18"/>
      <c r="AY136" s="18"/>
      <c r="AZ136" s="18"/>
      <c r="BA136" s="18" t="e">
        <f t="shared" si="3"/>
        <v>#REF!</v>
      </c>
      <c r="BB136" s="18"/>
      <c r="BC136" s="18" t="s">
        <v>609</v>
      </c>
      <c r="BD136" s="18"/>
      <c r="BE136" s="18"/>
      <c r="BF136" s="18" t="e">
        <f t="shared" si="4"/>
        <v>#REF!</v>
      </c>
      <c r="BG136" s="18"/>
      <c r="BH136" s="18"/>
      <c r="BI136" s="18"/>
      <c r="BJ136" s="18" t="e">
        <f t="shared" si="5"/>
        <v>#REF!</v>
      </c>
      <c r="BK136" s="18" t="e">
        <f t="shared" si="6"/>
        <v>#REF!</v>
      </c>
    </row>
    <row r="137" spans="1:63" ht="13">
      <c r="A137" s="11">
        <v>136</v>
      </c>
      <c r="B137" s="11" t="s">
        <v>22</v>
      </c>
      <c r="C137" s="11" t="s">
        <v>4</v>
      </c>
      <c r="D137" s="11" t="s">
        <v>114</v>
      </c>
      <c r="E137" s="12" t="str">
        <f t="shared" si="0"/>
        <v>JKNZ0028 - Sanderao - Taj Tyre Service</v>
      </c>
      <c r="F137" s="11" t="s">
        <v>273</v>
      </c>
      <c r="G137" s="11" t="s">
        <v>304</v>
      </c>
      <c r="H137" s="11" t="s">
        <v>447</v>
      </c>
      <c r="I137" s="11"/>
      <c r="J137" s="11" t="s">
        <v>579</v>
      </c>
      <c r="K137" s="11" t="s">
        <v>580</v>
      </c>
      <c r="L137" s="8"/>
      <c r="M137" s="8" t="s">
        <v>429</v>
      </c>
      <c r="N137" s="11" t="s">
        <v>776</v>
      </c>
      <c r="O137" s="11" t="s">
        <v>1719</v>
      </c>
      <c r="P137" s="11">
        <v>9373244926</v>
      </c>
      <c r="Q137" s="11"/>
      <c r="R137" s="12"/>
      <c r="S137" s="11"/>
      <c r="T137" s="20" t="s">
        <v>1300</v>
      </c>
      <c r="U137" s="20" t="s">
        <v>207</v>
      </c>
      <c r="V137" s="13" t="s">
        <v>1720</v>
      </c>
      <c r="W137" s="11">
        <v>25.410184999999998</v>
      </c>
      <c r="X137" s="11">
        <v>73.214671999999993</v>
      </c>
      <c r="Y137" s="11" t="s">
        <v>4</v>
      </c>
      <c r="Z137" s="14" t="e">
        <f ca="1">IF(_xludf.MAXIFS(#REF!,#REF!,D137)=0,"Before 31st Aug'23",_xludf.MAXIFS(#REF!,#REF!,D137))</f>
        <v>#NAME?</v>
      </c>
      <c r="AA137" s="8" t="e">
        <f>COUNTIFS(#REF!,E137,#REF!,"&gt;0")</f>
        <v>#REF!</v>
      </c>
      <c r="AB137" s="15">
        <v>9</v>
      </c>
      <c r="AC137" s="8">
        <v>16</v>
      </c>
      <c r="AD137" s="8">
        <v>5</v>
      </c>
      <c r="AE137" s="8" t="e">
        <f>VLOOKUP(D137,#REF!,5,0)</f>
        <v>#REF!</v>
      </c>
      <c r="AF137" s="8" t="e">
        <f t="shared" si="1"/>
        <v>#REF!</v>
      </c>
      <c r="AG137" s="8" t="s">
        <v>587</v>
      </c>
      <c r="AH137" s="8" t="s">
        <v>588</v>
      </c>
      <c r="AI137" s="8" t="s">
        <v>485</v>
      </c>
      <c r="AJ137" s="8" t="s">
        <v>589</v>
      </c>
      <c r="AK137" s="8" t="s">
        <v>284</v>
      </c>
      <c r="AL137" s="8">
        <v>7</v>
      </c>
      <c r="AM137" s="8" t="s">
        <v>224</v>
      </c>
      <c r="AN137" s="16"/>
      <c r="AO137" s="8"/>
      <c r="AP137" s="18" t="s">
        <v>1721</v>
      </c>
      <c r="AQ137" s="18" t="s">
        <v>731</v>
      </c>
      <c r="AR137" s="17" t="s">
        <v>1722</v>
      </c>
      <c r="AS137" s="18" t="s">
        <v>1723</v>
      </c>
      <c r="AT137" s="18" t="s">
        <v>579</v>
      </c>
      <c r="AU137" s="18" t="e">
        <f t="shared" si="2"/>
        <v>#REF!</v>
      </c>
      <c r="AV137" s="18" t="s">
        <v>609</v>
      </c>
      <c r="AW137" s="18"/>
      <c r="AX137" s="18"/>
      <c r="AY137" s="18"/>
      <c r="AZ137" s="18"/>
      <c r="BA137" s="18" t="e">
        <f t="shared" si="3"/>
        <v>#REF!</v>
      </c>
      <c r="BB137" s="18"/>
      <c r="BC137" s="18" t="s">
        <v>609</v>
      </c>
      <c r="BD137" s="18"/>
      <c r="BE137" s="18"/>
      <c r="BF137" s="18" t="e">
        <f t="shared" si="4"/>
        <v>#REF!</v>
      </c>
      <c r="BG137" s="18"/>
      <c r="BH137" s="18"/>
      <c r="BI137" s="18"/>
      <c r="BJ137" s="18" t="e">
        <f t="shared" si="5"/>
        <v>#REF!</v>
      </c>
      <c r="BK137" s="18" t="e">
        <f t="shared" si="6"/>
        <v>#REF!</v>
      </c>
    </row>
    <row r="138" spans="1:63" ht="13">
      <c r="A138" s="11">
        <v>137</v>
      </c>
      <c r="B138" s="11" t="s">
        <v>22</v>
      </c>
      <c r="C138" s="11" t="s">
        <v>4</v>
      </c>
      <c r="D138" s="11" t="s">
        <v>45</v>
      </c>
      <c r="E138" s="12" t="str">
        <f t="shared" si="0"/>
        <v>JKNZ0029 - Sirohi - Maa Chamunda Tyre Puncture</v>
      </c>
      <c r="F138" s="11" t="s">
        <v>1724</v>
      </c>
      <c r="G138" s="11" t="s">
        <v>353</v>
      </c>
      <c r="H138" s="11" t="s">
        <v>447</v>
      </c>
      <c r="I138" s="11"/>
      <c r="J138" s="11" t="s">
        <v>579</v>
      </c>
      <c r="K138" s="11" t="s">
        <v>580</v>
      </c>
      <c r="L138" s="8"/>
      <c r="M138" s="8" t="s">
        <v>429</v>
      </c>
      <c r="N138" s="11" t="s">
        <v>776</v>
      </c>
      <c r="O138" s="11" t="s">
        <v>1725</v>
      </c>
      <c r="P138" s="11">
        <v>9079824917</v>
      </c>
      <c r="Q138" s="11"/>
      <c r="R138" s="12"/>
      <c r="S138" s="11"/>
      <c r="T138" s="20" t="s">
        <v>1300</v>
      </c>
      <c r="U138" s="20" t="s">
        <v>353</v>
      </c>
      <c r="V138" s="29" t="s">
        <v>1726</v>
      </c>
      <c r="W138" s="11">
        <v>24.925757000000001</v>
      </c>
      <c r="X138" s="11">
        <v>72.865188000000003</v>
      </c>
      <c r="Y138" s="11" t="s">
        <v>4</v>
      </c>
      <c r="Z138" s="14" t="e">
        <f ca="1">IF(_xludf.MAXIFS(#REF!,#REF!,D138)=0,"Before 31st Aug'23",_xludf.MAXIFS(#REF!,#REF!,D138))</f>
        <v>#NAME?</v>
      </c>
      <c r="AA138" s="8" t="e">
        <f>COUNTIFS(#REF!,E138,#REF!,"&gt;0")</f>
        <v>#REF!</v>
      </c>
      <c r="AB138" s="15">
        <v>2</v>
      </c>
      <c r="AC138" s="8">
        <v>1</v>
      </c>
      <c r="AD138" s="8">
        <v>0</v>
      </c>
      <c r="AE138" s="8" t="e">
        <f>VLOOKUP(D138,#REF!,5,0)</f>
        <v>#REF!</v>
      </c>
      <c r="AF138" s="8" t="e">
        <f t="shared" si="1"/>
        <v>#REF!</v>
      </c>
      <c r="AG138" s="8" t="s">
        <v>587</v>
      </c>
      <c r="AH138" s="8" t="s">
        <v>602</v>
      </c>
      <c r="AI138" s="8" t="s">
        <v>485</v>
      </c>
      <c r="AJ138" s="8" t="s">
        <v>589</v>
      </c>
      <c r="AK138" s="8" t="s">
        <v>276</v>
      </c>
      <c r="AL138" s="8">
        <v>9</v>
      </c>
      <c r="AM138" s="8"/>
      <c r="AN138" s="16" t="s">
        <v>1727</v>
      </c>
      <c r="AO138" s="17" t="s">
        <v>1728</v>
      </c>
      <c r="AP138" s="18" t="s">
        <v>1729</v>
      </c>
      <c r="AQ138" s="18" t="s">
        <v>750</v>
      </c>
      <c r="AR138" s="17" t="s">
        <v>1730</v>
      </c>
      <c r="AS138" s="18" t="s">
        <v>1731</v>
      </c>
      <c r="AT138" s="18" t="s">
        <v>579</v>
      </c>
      <c r="AU138" s="18" t="e">
        <f t="shared" si="2"/>
        <v>#REF!</v>
      </c>
      <c r="AV138" s="18" t="s">
        <v>609</v>
      </c>
      <c r="AW138" s="18"/>
      <c r="AX138" s="18"/>
      <c r="AY138" s="18"/>
      <c r="AZ138" s="18"/>
      <c r="BA138" s="18" t="e">
        <f t="shared" si="3"/>
        <v>#REF!</v>
      </c>
      <c r="BB138" s="18"/>
      <c r="BC138" s="18" t="s">
        <v>609</v>
      </c>
      <c r="BD138" s="18"/>
      <c r="BE138" s="18"/>
      <c r="BF138" s="18" t="e">
        <f t="shared" si="4"/>
        <v>#REF!</v>
      </c>
      <c r="BG138" s="18"/>
      <c r="BH138" s="18"/>
      <c r="BI138" s="18"/>
      <c r="BJ138" s="18" t="e">
        <f t="shared" si="5"/>
        <v>#REF!</v>
      </c>
      <c r="BK138" s="18" t="e">
        <f t="shared" si="6"/>
        <v>#REF!</v>
      </c>
    </row>
    <row r="139" spans="1:63" ht="13">
      <c r="A139" s="11">
        <v>138</v>
      </c>
      <c r="B139" s="11" t="s">
        <v>22</v>
      </c>
      <c r="C139" s="11" t="s">
        <v>4</v>
      </c>
      <c r="D139" s="11" t="s">
        <v>247</v>
      </c>
      <c r="E139" s="12" t="str">
        <f t="shared" si="0"/>
        <v>JKNZ0030 - Abu Road - Mona Tyre Service</v>
      </c>
      <c r="F139" s="11" t="s">
        <v>1732</v>
      </c>
      <c r="G139" s="11" t="s">
        <v>1733</v>
      </c>
      <c r="H139" s="11" t="s">
        <v>447</v>
      </c>
      <c r="I139" s="11"/>
      <c r="J139" s="11" t="s">
        <v>579</v>
      </c>
      <c r="K139" s="11" t="s">
        <v>633</v>
      </c>
      <c r="L139" s="8"/>
      <c r="M139" s="8" t="s">
        <v>429</v>
      </c>
      <c r="N139" s="11" t="s">
        <v>776</v>
      </c>
      <c r="O139" s="11" t="s">
        <v>1734</v>
      </c>
      <c r="P139" s="11">
        <v>8107928100</v>
      </c>
      <c r="Q139" s="11"/>
      <c r="R139" s="12"/>
      <c r="S139" s="11"/>
      <c r="T139" s="20" t="s">
        <v>1300</v>
      </c>
      <c r="U139" s="20" t="s">
        <v>353</v>
      </c>
      <c r="V139" s="13" t="s">
        <v>1735</v>
      </c>
      <c r="W139" s="11">
        <v>24.517904000000001</v>
      </c>
      <c r="X139" s="11">
        <v>72.831401999999997</v>
      </c>
      <c r="Y139" s="11" t="s">
        <v>4</v>
      </c>
      <c r="Z139" s="14" t="e">
        <f ca="1">IF(_xludf.MAXIFS(#REF!,#REF!,D139)=0,"Before 31st Aug'23",_xludf.MAXIFS(#REF!,#REF!,D139))</f>
        <v>#NAME?</v>
      </c>
      <c r="AA139" s="8" t="e">
        <f>COUNTIFS(#REF!,E139,#REF!,"&gt;0")</f>
        <v>#REF!</v>
      </c>
      <c r="AB139" s="15">
        <v>0</v>
      </c>
      <c r="AC139" s="8">
        <v>0</v>
      </c>
      <c r="AD139" s="8">
        <v>0</v>
      </c>
      <c r="AE139" s="8">
        <v>0</v>
      </c>
      <c r="AF139" s="8" t="e">
        <f t="shared" si="1"/>
        <v>#REF!</v>
      </c>
      <c r="AG139" s="10" t="s">
        <v>587</v>
      </c>
      <c r="AH139" s="8" t="s">
        <v>780</v>
      </c>
      <c r="AI139" s="8" t="s">
        <v>485</v>
      </c>
      <c r="AJ139" s="8" t="s">
        <v>589</v>
      </c>
      <c r="AK139" s="8" t="s">
        <v>284</v>
      </c>
      <c r="AL139" s="8">
        <v>7</v>
      </c>
      <c r="AM139" s="8"/>
      <c r="AN139" s="16"/>
      <c r="AO139" s="17" t="s">
        <v>1736</v>
      </c>
      <c r="AP139" s="18" t="s">
        <v>1737</v>
      </c>
      <c r="AQ139" s="18" t="s">
        <v>686</v>
      </c>
      <c r="AR139" s="17" t="s">
        <v>1738</v>
      </c>
      <c r="AS139" s="18" t="s">
        <v>1739</v>
      </c>
      <c r="AT139" s="18" t="s">
        <v>1740</v>
      </c>
      <c r="AU139" s="18" t="e">
        <f t="shared" si="2"/>
        <v>#REF!</v>
      </c>
      <c r="AV139" s="18" t="s">
        <v>609</v>
      </c>
      <c r="AW139" s="18"/>
      <c r="AX139" s="18"/>
      <c r="AY139" s="18"/>
      <c r="AZ139" s="18"/>
      <c r="BA139" s="18" t="e">
        <f t="shared" si="3"/>
        <v>#REF!</v>
      </c>
      <c r="BB139" s="18"/>
      <c r="BC139" s="18" t="s">
        <v>609</v>
      </c>
      <c r="BD139" s="18"/>
      <c r="BE139" s="18"/>
      <c r="BF139" s="18" t="e">
        <f t="shared" si="4"/>
        <v>#REF!</v>
      </c>
      <c r="BG139" s="18"/>
      <c r="BH139" s="18"/>
      <c r="BI139" s="18"/>
      <c r="BJ139" s="18" t="e">
        <f t="shared" si="5"/>
        <v>#REF!</v>
      </c>
      <c r="BK139" s="18" t="e">
        <f t="shared" si="6"/>
        <v>#REF!</v>
      </c>
    </row>
    <row r="140" spans="1:63" ht="13">
      <c r="A140" s="11">
        <v>139</v>
      </c>
      <c r="B140" s="11" t="s">
        <v>22</v>
      </c>
      <c r="C140" s="11" t="s">
        <v>4</v>
      </c>
      <c r="D140" s="11" t="s">
        <v>1741</v>
      </c>
      <c r="E140" s="12" t="str">
        <f t="shared" si="0"/>
        <v>JKWZ0056 - Deesa - Kideri Tyre Sold Service</v>
      </c>
      <c r="F140" s="11" t="s">
        <v>1742</v>
      </c>
      <c r="G140" s="11" t="s">
        <v>1743</v>
      </c>
      <c r="H140" s="11" t="s">
        <v>447</v>
      </c>
      <c r="I140" s="11"/>
      <c r="J140" s="11" t="s">
        <v>579</v>
      </c>
      <c r="K140" s="11" t="s">
        <v>633</v>
      </c>
      <c r="L140" s="8" t="s">
        <v>1140</v>
      </c>
      <c r="M140" s="8" t="s">
        <v>581</v>
      </c>
      <c r="N140" s="11" t="s">
        <v>582</v>
      </c>
      <c r="O140" s="11" t="s">
        <v>1744</v>
      </c>
      <c r="P140" s="11">
        <v>9773434372</v>
      </c>
      <c r="Q140" s="11"/>
      <c r="R140" s="12"/>
      <c r="S140" s="11"/>
      <c r="T140" s="20" t="s">
        <v>15</v>
      </c>
      <c r="U140" s="49" t="s">
        <v>1745</v>
      </c>
      <c r="V140" s="13" t="s">
        <v>1746</v>
      </c>
      <c r="W140" s="11">
        <v>24.240563000000002</v>
      </c>
      <c r="X140" s="11">
        <v>72.215474999999998</v>
      </c>
      <c r="Y140" s="11" t="s">
        <v>4</v>
      </c>
      <c r="Z140" s="14" t="e">
        <f ca="1">IF(_xludf.MAXIFS(#REF!,#REF!,D140)=0,"Before 31st Aug'23",_xludf.MAXIFS(#REF!,#REF!,D140))</f>
        <v>#NAME?</v>
      </c>
      <c r="AA140" s="8" t="e">
        <f>COUNTIFS(#REF!,E140,#REF!,"&gt;0")</f>
        <v>#REF!</v>
      </c>
      <c r="AB140" s="15">
        <v>0</v>
      </c>
      <c r="AC140" s="8">
        <v>0</v>
      </c>
      <c r="AD140" s="8">
        <v>0</v>
      </c>
      <c r="AE140" s="8">
        <v>0</v>
      </c>
      <c r="AF140" s="8" t="e">
        <f t="shared" si="1"/>
        <v>#REF!</v>
      </c>
      <c r="AG140" s="8" t="s">
        <v>683</v>
      </c>
      <c r="AH140" s="8" t="s">
        <v>979</v>
      </c>
      <c r="AI140" s="8" t="s">
        <v>4</v>
      </c>
      <c r="AJ140" s="8" t="s">
        <v>4</v>
      </c>
      <c r="AK140" s="8"/>
      <c r="AL140" s="8"/>
      <c r="AM140" s="8"/>
      <c r="AN140" s="16"/>
      <c r="AO140" s="8"/>
      <c r="AP140" s="18"/>
      <c r="AQ140" s="18"/>
      <c r="AR140" s="8"/>
      <c r="AS140" s="18"/>
      <c r="AT140" s="18"/>
      <c r="AU140" s="18" t="e">
        <f t="shared" si="2"/>
        <v>#REF!</v>
      </c>
      <c r="AV140" s="18" t="s">
        <v>609</v>
      </c>
      <c r="AW140" s="18"/>
      <c r="AX140" s="18"/>
      <c r="AY140" s="18"/>
      <c r="AZ140" s="18"/>
      <c r="BA140" s="18" t="e">
        <f t="shared" si="3"/>
        <v>#REF!</v>
      </c>
      <c r="BB140" s="18"/>
      <c r="BC140" s="18" t="s">
        <v>609</v>
      </c>
      <c r="BD140" s="18"/>
      <c r="BE140" s="18"/>
      <c r="BF140" s="18" t="e">
        <f t="shared" si="4"/>
        <v>#REF!</v>
      </c>
      <c r="BG140" s="18"/>
      <c r="BH140" s="18"/>
      <c r="BI140" s="18"/>
      <c r="BJ140" s="18" t="e">
        <f t="shared" si="5"/>
        <v>#REF!</v>
      </c>
      <c r="BK140" s="18" t="e">
        <f t="shared" si="6"/>
        <v>#REF!</v>
      </c>
    </row>
    <row r="141" spans="1:63" ht="13">
      <c r="A141" s="11">
        <v>140</v>
      </c>
      <c r="B141" s="11" t="s">
        <v>22</v>
      </c>
      <c r="C141" s="11" t="s">
        <v>4</v>
      </c>
      <c r="D141" s="11" t="s">
        <v>1747</v>
      </c>
      <c r="E141" s="12" t="str">
        <f t="shared" si="0"/>
        <v>JKWZ0057 - Radhanpur - Rahat Tyre Works</v>
      </c>
      <c r="F141" s="11" t="s">
        <v>1748</v>
      </c>
      <c r="G141" s="11" t="s">
        <v>1749</v>
      </c>
      <c r="H141" s="11" t="s">
        <v>447</v>
      </c>
      <c r="I141" s="11"/>
      <c r="J141" s="11" t="s">
        <v>579</v>
      </c>
      <c r="K141" s="11" t="s">
        <v>580</v>
      </c>
      <c r="L141" s="8"/>
      <c r="M141" s="8" t="s">
        <v>581</v>
      </c>
      <c r="N141" s="11" t="s">
        <v>582</v>
      </c>
      <c r="O141" s="11" t="s">
        <v>1750</v>
      </c>
      <c r="P141" s="11" t="s">
        <v>1751</v>
      </c>
      <c r="Q141" s="11"/>
      <c r="R141" s="12" t="s">
        <v>1752</v>
      </c>
      <c r="S141" s="11">
        <v>385340</v>
      </c>
      <c r="T141" s="20" t="s">
        <v>15</v>
      </c>
      <c r="U141" s="20" t="s">
        <v>1753</v>
      </c>
      <c r="V141" s="13" t="s">
        <v>1754</v>
      </c>
      <c r="W141" s="11">
        <v>23.856120000000001</v>
      </c>
      <c r="X141" s="11">
        <v>71.711910000000003</v>
      </c>
      <c r="Y141" s="11" t="s">
        <v>4</v>
      </c>
      <c r="Z141" s="14" t="e">
        <f ca="1">IF(_xludf.MAXIFS(#REF!,#REF!,D141)=0,"Before 31st Aug'23",_xludf.MAXIFS(#REF!,#REF!,D141))</f>
        <v>#NAME?</v>
      </c>
      <c r="AA141" s="8" t="e">
        <f>COUNTIFS(#REF!,E141,#REF!,"&gt;0")</f>
        <v>#REF!</v>
      </c>
      <c r="AB141" s="15">
        <v>2</v>
      </c>
      <c r="AC141" s="8">
        <v>4</v>
      </c>
      <c r="AD141" s="8">
        <v>10</v>
      </c>
      <c r="AE141" s="8" t="e">
        <f>VLOOKUP(D141,#REF!,5,0)</f>
        <v>#REF!</v>
      </c>
      <c r="AF141" s="8" t="e">
        <f t="shared" si="1"/>
        <v>#REF!</v>
      </c>
      <c r="AG141" s="8" t="s">
        <v>587</v>
      </c>
      <c r="AH141" s="8" t="s">
        <v>588</v>
      </c>
      <c r="AI141" s="8" t="s">
        <v>485</v>
      </c>
      <c r="AJ141" s="8" t="s">
        <v>589</v>
      </c>
      <c r="AK141" s="8" t="s">
        <v>276</v>
      </c>
      <c r="AL141" s="8">
        <v>6</v>
      </c>
      <c r="AM141" s="8" t="s">
        <v>240</v>
      </c>
      <c r="AN141" s="16" t="s">
        <v>1755</v>
      </c>
      <c r="AO141" s="8"/>
      <c r="AP141" s="18" t="s">
        <v>1756</v>
      </c>
      <c r="AQ141" s="18" t="s">
        <v>722</v>
      </c>
      <c r="AR141" s="17" t="s">
        <v>1757</v>
      </c>
      <c r="AS141" s="18" t="s">
        <v>1758</v>
      </c>
      <c r="AT141" s="18" t="s">
        <v>579</v>
      </c>
      <c r="AU141" s="18" t="e">
        <f t="shared" si="2"/>
        <v>#REF!</v>
      </c>
      <c r="AV141" s="18" t="s">
        <v>596</v>
      </c>
      <c r="AW141" s="18"/>
      <c r="AX141" s="18"/>
      <c r="AY141" s="18"/>
      <c r="AZ141" s="18"/>
      <c r="BA141" s="18" t="e">
        <f t="shared" si="3"/>
        <v>#REF!</v>
      </c>
      <c r="BB141" s="26" t="s">
        <v>702</v>
      </c>
      <c r="BC141" s="18" t="s">
        <v>609</v>
      </c>
      <c r="BD141" s="18"/>
      <c r="BE141" s="18"/>
      <c r="BF141" s="18" t="e">
        <f t="shared" si="4"/>
        <v>#REF!</v>
      </c>
      <c r="BG141" s="18"/>
      <c r="BH141" s="18"/>
      <c r="BI141" s="18"/>
      <c r="BJ141" s="18" t="e">
        <f t="shared" si="5"/>
        <v>#REF!</v>
      </c>
      <c r="BK141" s="18" t="e">
        <f t="shared" si="6"/>
        <v>#REF!</v>
      </c>
    </row>
    <row r="142" spans="1:63" ht="13">
      <c r="A142" s="11">
        <v>141</v>
      </c>
      <c r="B142" s="11" t="s">
        <v>22</v>
      </c>
      <c r="C142" s="11" t="s">
        <v>4</v>
      </c>
      <c r="D142" s="11" t="s">
        <v>246</v>
      </c>
      <c r="E142" s="12" t="str">
        <f t="shared" si="0"/>
        <v>JKWZ0058 - Adesar - Sahara Tyre Works</v>
      </c>
      <c r="F142" s="11" t="s">
        <v>1759</v>
      </c>
      <c r="G142" s="11" t="s">
        <v>245</v>
      </c>
      <c r="H142" s="11" t="s">
        <v>447</v>
      </c>
      <c r="I142" s="11"/>
      <c r="J142" s="11" t="s">
        <v>579</v>
      </c>
      <c r="K142" s="11" t="s">
        <v>633</v>
      </c>
      <c r="L142" s="8"/>
      <c r="M142" s="8" t="s">
        <v>581</v>
      </c>
      <c r="N142" s="11" t="s">
        <v>582</v>
      </c>
      <c r="O142" s="11" t="s">
        <v>673</v>
      </c>
      <c r="P142" s="11">
        <v>9508744690</v>
      </c>
      <c r="Q142" s="11"/>
      <c r="R142" s="12"/>
      <c r="S142" s="11"/>
      <c r="T142" s="20" t="s">
        <v>15</v>
      </c>
      <c r="U142" s="20" t="s">
        <v>1760</v>
      </c>
      <c r="V142" s="13" t="s">
        <v>1761</v>
      </c>
      <c r="W142" s="11">
        <v>23.544663</v>
      </c>
      <c r="X142" s="11">
        <v>70.981061999999994</v>
      </c>
      <c r="Y142" s="11" t="s">
        <v>4</v>
      </c>
      <c r="Z142" s="14" t="e">
        <f ca="1">IF(_xludf.MAXIFS(#REF!,#REF!,D142)=0,"Before 31st Aug'23",_xludf.MAXIFS(#REF!,#REF!,D142))</f>
        <v>#NAME?</v>
      </c>
      <c r="AA142" s="8" t="e">
        <f>COUNTIFS(#REF!,E142,#REF!,"&gt;0")</f>
        <v>#REF!</v>
      </c>
      <c r="AB142" s="15">
        <v>2</v>
      </c>
      <c r="AC142" s="8">
        <v>0</v>
      </c>
      <c r="AD142" s="8">
        <v>0</v>
      </c>
      <c r="AE142" s="8">
        <v>0</v>
      </c>
      <c r="AF142" s="8" t="e">
        <f t="shared" si="1"/>
        <v>#REF!</v>
      </c>
      <c r="AG142" s="8" t="s">
        <v>587</v>
      </c>
      <c r="AH142" s="8" t="s">
        <v>780</v>
      </c>
      <c r="AI142" s="8" t="s">
        <v>485</v>
      </c>
      <c r="AJ142" s="8" t="s">
        <v>589</v>
      </c>
      <c r="AK142" s="8" t="s">
        <v>603</v>
      </c>
      <c r="AL142" s="8">
        <v>9</v>
      </c>
      <c r="AM142" s="8"/>
      <c r="AN142" s="16"/>
      <c r="AO142" s="8"/>
      <c r="AP142" s="18"/>
      <c r="AQ142" s="18"/>
      <c r="AR142" s="17" t="s">
        <v>1762</v>
      </c>
      <c r="AS142" s="18"/>
      <c r="AT142" s="18"/>
      <c r="AU142" s="18" t="e">
        <f t="shared" si="2"/>
        <v>#REF!</v>
      </c>
      <c r="AV142" s="18" t="s">
        <v>609</v>
      </c>
      <c r="AW142" s="18"/>
      <c r="AX142" s="18"/>
      <c r="AY142" s="18"/>
      <c r="AZ142" s="18"/>
      <c r="BA142" s="18" t="e">
        <f t="shared" si="3"/>
        <v>#REF!</v>
      </c>
      <c r="BB142" s="18"/>
      <c r="BC142" s="18" t="s">
        <v>609</v>
      </c>
      <c r="BD142" s="18"/>
      <c r="BE142" s="18"/>
      <c r="BF142" s="18" t="e">
        <f t="shared" si="4"/>
        <v>#REF!</v>
      </c>
      <c r="BG142" s="18"/>
      <c r="BH142" s="18"/>
      <c r="BI142" s="18"/>
      <c r="BJ142" s="18" t="e">
        <f t="shared" si="5"/>
        <v>#REF!</v>
      </c>
      <c r="BK142" s="18" t="e">
        <f t="shared" si="6"/>
        <v>#REF!</v>
      </c>
    </row>
    <row r="143" spans="1:63" ht="13">
      <c r="A143" s="11">
        <v>142</v>
      </c>
      <c r="B143" s="11" t="s">
        <v>22</v>
      </c>
      <c r="C143" s="11" t="s">
        <v>4</v>
      </c>
      <c r="D143" s="11" t="s">
        <v>1763</v>
      </c>
      <c r="E143" s="12" t="str">
        <f t="shared" si="0"/>
        <v>JKWZ0059 - Samakhiali - Shalu Tyre Works</v>
      </c>
      <c r="F143" s="11" t="s">
        <v>1764</v>
      </c>
      <c r="G143" s="11" t="s">
        <v>1765</v>
      </c>
      <c r="H143" s="11" t="s">
        <v>447</v>
      </c>
      <c r="I143" s="11"/>
      <c r="J143" s="11" t="s">
        <v>579</v>
      </c>
      <c r="K143" s="11" t="s">
        <v>681</v>
      </c>
      <c r="L143" s="8" t="s">
        <v>1647</v>
      </c>
      <c r="M143" s="8" t="s">
        <v>581</v>
      </c>
      <c r="N143" s="11" t="s">
        <v>582</v>
      </c>
      <c r="O143" s="11" t="s">
        <v>1766</v>
      </c>
      <c r="P143" s="11">
        <v>8511485344</v>
      </c>
      <c r="Q143" s="11"/>
      <c r="R143" s="12"/>
      <c r="S143" s="11"/>
      <c r="T143" s="20" t="s">
        <v>15</v>
      </c>
      <c r="U143" s="20" t="s">
        <v>192</v>
      </c>
      <c r="V143" s="13" t="s">
        <v>1767</v>
      </c>
      <c r="W143" s="11">
        <v>23.307911000000001</v>
      </c>
      <c r="X143" s="11">
        <v>70.509958999999995</v>
      </c>
      <c r="Y143" s="11" t="s">
        <v>4</v>
      </c>
      <c r="Z143" s="14" t="e">
        <f ca="1">IF(_xludf.MAXIFS(#REF!,#REF!,D143)=0,"Before 31st Aug'23",_xludf.MAXIFS(#REF!,#REF!,D143))</f>
        <v>#NAME?</v>
      </c>
      <c r="AA143" s="8" t="e">
        <f>COUNTIFS(#REF!,E143,#REF!,"&gt;0")</f>
        <v>#REF!</v>
      </c>
      <c r="AB143" s="15">
        <v>0</v>
      </c>
      <c r="AC143" s="8">
        <v>0</v>
      </c>
      <c r="AD143" s="8">
        <v>0</v>
      </c>
      <c r="AE143" s="8">
        <v>0</v>
      </c>
      <c r="AF143" s="8" t="e">
        <f t="shared" si="1"/>
        <v>#REF!</v>
      </c>
      <c r="AG143" s="8" t="s">
        <v>681</v>
      </c>
      <c r="AH143" s="8" t="s">
        <v>1647</v>
      </c>
      <c r="AI143" s="8" t="s">
        <v>4</v>
      </c>
      <c r="AJ143" s="8" t="s">
        <v>4</v>
      </c>
      <c r="AK143" s="8"/>
      <c r="AL143" s="8"/>
      <c r="AM143" s="8"/>
      <c r="AN143" s="16"/>
      <c r="AO143" s="8"/>
      <c r="AP143" s="18"/>
      <c r="AQ143" s="18"/>
      <c r="AR143" s="8"/>
      <c r="AS143" s="18"/>
      <c r="AT143" s="18"/>
      <c r="AU143" s="18" t="e">
        <f t="shared" si="2"/>
        <v>#REF!</v>
      </c>
      <c r="AV143" s="18" t="s">
        <v>609</v>
      </c>
      <c r="AW143" s="18"/>
      <c r="AX143" s="18"/>
      <c r="AY143" s="18"/>
      <c r="AZ143" s="18"/>
      <c r="BA143" s="18" t="e">
        <f t="shared" si="3"/>
        <v>#REF!</v>
      </c>
      <c r="BB143" s="18"/>
      <c r="BC143" s="18" t="s">
        <v>609</v>
      </c>
      <c r="BD143" s="18"/>
      <c r="BE143" s="18"/>
      <c r="BF143" s="18" t="e">
        <f t="shared" si="4"/>
        <v>#REF!</v>
      </c>
      <c r="BG143" s="18"/>
      <c r="BH143" s="18"/>
      <c r="BI143" s="18"/>
      <c r="BJ143" s="18" t="e">
        <f t="shared" si="5"/>
        <v>#REF!</v>
      </c>
      <c r="BK143" s="18" t="e">
        <f t="shared" si="6"/>
        <v>#REF!</v>
      </c>
    </row>
    <row r="144" spans="1:63" ht="15.75" customHeight="1">
      <c r="A144" s="11">
        <v>143</v>
      </c>
      <c r="B144" s="11" t="s">
        <v>22</v>
      </c>
      <c r="C144" s="11" t="s">
        <v>4</v>
      </c>
      <c r="D144" s="11" t="s">
        <v>402</v>
      </c>
      <c r="E144" s="12" t="str">
        <f t="shared" si="0"/>
        <v>JKWZ0060 - Ghandidham - Shekh Nizam Karim Tyre Works</v>
      </c>
      <c r="F144" s="11" t="s">
        <v>1768</v>
      </c>
      <c r="G144" s="11" t="s">
        <v>1769</v>
      </c>
      <c r="H144" s="11" t="s">
        <v>447</v>
      </c>
      <c r="I144" s="11"/>
      <c r="J144" s="11" t="s">
        <v>579</v>
      </c>
      <c r="K144" s="11" t="s">
        <v>580</v>
      </c>
      <c r="L144" s="8"/>
      <c r="M144" s="8" t="s">
        <v>581</v>
      </c>
      <c r="N144" s="11" t="s">
        <v>582</v>
      </c>
      <c r="O144" s="11" t="s">
        <v>1770</v>
      </c>
      <c r="P144" s="11">
        <v>9099015784</v>
      </c>
      <c r="Q144" s="11"/>
      <c r="R144" s="12"/>
      <c r="S144" s="11"/>
      <c r="T144" s="20" t="s">
        <v>15</v>
      </c>
      <c r="U144" s="20" t="s">
        <v>1760</v>
      </c>
      <c r="V144" s="13" t="s">
        <v>1771</v>
      </c>
      <c r="W144" s="11">
        <v>23.036842</v>
      </c>
      <c r="X144" s="11">
        <v>70.138684999999995</v>
      </c>
      <c r="Y144" s="11" t="s">
        <v>4</v>
      </c>
      <c r="Z144" s="14" t="e">
        <f ca="1">IF(_xludf.MAXIFS(#REF!,#REF!,D144)=0,"Before 31st Aug'23",_xludf.MAXIFS(#REF!,#REF!,D144))</f>
        <v>#NAME?</v>
      </c>
      <c r="AA144" s="8" t="e">
        <f>COUNTIFS(#REF!,E144,#REF!,"&gt;0")</f>
        <v>#REF!</v>
      </c>
      <c r="AB144" s="15">
        <v>2</v>
      </c>
      <c r="AC144" s="8">
        <v>0</v>
      </c>
      <c r="AD144" s="8">
        <v>0</v>
      </c>
      <c r="AE144" s="8">
        <v>0</v>
      </c>
      <c r="AF144" s="8" t="e">
        <f t="shared" si="1"/>
        <v>#REF!</v>
      </c>
      <c r="AG144" s="8" t="s">
        <v>587</v>
      </c>
      <c r="AH144" s="8" t="s">
        <v>1005</v>
      </c>
      <c r="AI144" s="8" t="s">
        <v>485</v>
      </c>
      <c r="AJ144" s="8" t="s">
        <v>589</v>
      </c>
      <c r="AK144" s="8" t="s">
        <v>284</v>
      </c>
      <c r="AL144" s="8">
        <v>7</v>
      </c>
      <c r="AM144" s="8"/>
      <c r="AN144" s="16"/>
      <c r="AO144" s="8"/>
      <c r="AP144" s="51" t="s">
        <v>1772</v>
      </c>
      <c r="AQ144" s="51" t="s">
        <v>606</v>
      </c>
      <c r="AR144" s="52" t="s">
        <v>1773</v>
      </c>
      <c r="AS144" s="51" t="s">
        <v>1774</v>
      </c>
      <c r="AT144" s="18"/>
      <c r="AU144" s="18" t="e">
        <f t="shared" si="2"/>
        <v>#REF!</v>
      </c>
      <c r="AV144" s="18" t="s">
        <v>609</v>
      </c>
      <c r="AW144" s="18"/>
      <c r="AX144" s="18"/>
      <c r="AY144" s="18"/>
      <c r="AZ144" s="18"/>
      <c r="BA144" s="18" t="e">
        <f t="shared" si="3"/>
        <v>#REF!</v>
      </c>
      <c r="BB144" s="18"/>
      <c r="BC144" s="18" t="s">
        <v>609</v>
      </c>
      <c r="BD144" s="18"/>
      <c r="BE144" s="18"/>
      <c r="BF144" s="18" t="e">
        <f t="shared" si="4"/>
        <v>#REF!</v>
      </c>
      <c r="BG144" s="18"/>
      <c r="BH144" s="18"/>
      <c r="BI144" s="18"/>
      <c r="BJ144" s="18" t="e">
        <f t="shared" si="5"/>
        <v>#REF!</v>
      </c>
      <c r="BK144" s="18" t="e">
        <f t="shared" si="6"/>
        <v>#REF!</v>
      </c>
    </row>
    <row r="145" spans="1:63" ht="13">
      <c r="A145" s="11">
        <v>144</v>
      </c>
      <c r="B145" s="11" t="s">
        <v>22</v>
      </c>
      <c r="C145" s="11" t="s">
        <v>4</v>
      </c>
      <c r="D145" s="11" t="s">
        <v>209</v>
      </c>
      <c r="E145" s="12" t="str">
        <f t="shared" si="0"/>
        <v>JKEZ0039 - B.T Road Kolkata - Shanti Garage | Anwar Ali</v>
      </c>
      <c r="F145" s="11" t="s">
        <v>1775</v>
      </c>
      <c r="G145" s="11" t="s">
        <v>1776</v>
      </c>
      <c r="H145" s="11" t="s">
        <v>809</v>
      </c>
      <c r="I145" s="11" t="s">
        <v>1777</v>
      </c>
      <c r="J145" s="11" t="s">
        <v>33</v>
      </c>
      <c r="K145" s="11" t="s">
        <v>580</v>
      </c>
      <c r="L145" s="8"/>
      <c r="M145" s="8" t="s">
        <v>666</v>
      </c>
      <c r="N145" s="11" t="s">
        <v>667</v>
      </c>
      <c r="O145" s="11" t="s">
        <v>1778</v>
      </c>
      <c r="P145" s="11">
        <v>6289331910</v>
      </c>
      <c r="Q145" s="11"/>
      <c r="R145" s="12"/>
      <c r="S145" s="11"/>
      <c r="T145" s="20" t="s">
        <v>34</v>
      </c>
      <c r="U145" s="20" t="s">
        <v>189</v>
      </c>
      <c r="V145" s="13" t="s">
        <v>1779</v>
      </c>
      <c r="W145" s="11">
        <v>22.646000000000001</v>
      </c>
      <c r="X145" s="11">
        <v>88.378833299999997</v>
      </c>
      <c r="Y145" s="11" t="s">
        <v>673</v>
      </c>
      <c r="Z145" s="14" t="e">
        <f ca="1">IF(_xludf.MAXIFS(#REF!,#REF!,D145)=0,"Before 31st Aug'23",_xludf.MAXIFS(#REF!,#REF!,D145))</f>
        <v>#NAME?</v>
      </c>
      <c r="AA145" s="8" t="e">
        <f>COUNTIFS(#REF!,E145,#REF!,"&gt;0")</f>
        <v>#REF!</v>
      </c>
      <c r="AB145" s="15">
        <v>0</v>
      </c>
      <c r="AC145" s="8">
        <v>0</v>
      </c>
      <c r="AD145" s="8">
        <v>113</v>
      </c>
      <c r="AE145" s="8">
        <v>0</v>
      </c>
      <c r="AF145" s="8" t="e">
        <f t="shared" si="1"/>
        <v>#REF!</v>
      </c>
      <c r="AG145" s="8" t="s">
        <v>587</v>
      </c>
      <c r="AH145" s="8" t="s">
        <v>588</v>
      </c>
      <c r="AI145" s="8" t="s">
        <v>485</v>
      </c>
      <c r="AJ145" s="8" t="s">
        <v>709</v>
      </c>
      <c r="AK145" s="8" t="s">
        <v>276</v>
      </c>
      <c r="AL145" s="8">
        <v>7</v>
      </c>
      <c r="AM145" s="8"/>
      <c r="AN145" s="16" t="s">
        <v>1780</v>
      </c>
      <c r="AO145" s="8"/>
      <c r="AP145" s="18" t="s">
        <v>1778</v>
      </c>
      <c r="AQ145" s="18" t="s">
        <v>593</v>
      </c>
      <c r="AR145" s="17" t="s">
        <v>1781</v>
      </c>
      <c r="AS145" s="18" t="s">
        <v>1782</v>
      </c>
      <c r="AT145" s="18" t="s">
        <v>579</v>
      </c>
      <c r="AU145" s="18" t="e">
        <f t="shared" si="2"/>
        <v>#REF!</v>
      </c>
      <c r="AV145" s="18" t="s">
        <v>596</v>
      </c>
      <c r="AW145" s="18"/>
      <c r="AX145" s="18"/>
      <c r="AY145" s="21">
        <v>45234</v>
      </c>
      <c r="AZ145" s="18"/>
      <c r="BA145" s="18" t="e">
        <f t="shared" si="3"/>
        <v>#REF!</v>
      </c>
      <c r="BB145" s="18"/>
      <c r="BC145" s="18" t="s">
        <v>609</v>
      </c>
      <c r="BD145" s="18"/>
      <c r="BE145" s="18"/>
      <c r="BF145" s="18" t="e">
        <f t="shared" si="4"/>
        <v>#REF!</v>
      </c>
      <c r="BG145" s="18"/>
      <c r="BH145" s="18"/>
      <c r="BI145" s="18"/>
      <c r="BJ145" s="18" t="e">
        <f t="shared" si="5"/>
        <v>#REF!</v>
      </c>
      <c r="BK145" s="18" t="e">
        <f t="shared" si="6"/>
        <v>#REF!</v>
      </c>
    </row>
    <row r="146" spans="1:63" ht="13">
      <c r="A146" s="11">
        <v>145</v>
      </c>
      <c r="B146" s="11" t="s">
        <v>22</v>
      </c>
      <c r="C146" s="11" t="s">
        <v>4</v>
      </c>
      <c r="D146" s="11" t="s">
        <v>256</v>
      </c>
      <c r="E146" s="12" t="str">
        <f t="shared" si="0"/>
        <v>JKEZ0040 - Angul - Santosh Tyre Works</v>
      </c>
      <c r="F146" s="11" t="s">
        <v>1783</v>
      </c>
      <c r="G146" s="11" t="s">
        <v>152</v>
      </c>
      <c r="H146" s="11" t="s">
        <v>447</v>
      </c>
      <c r="I146" s="11"/>
      <c r="J146" s="11" t="s">
        <v>33</v>
      </c>
      <c r="K146" s="11" t="s">
        <v>580</v>
      </c>
      <c r="L146" s="8"/>
      <c r="M146" s="8" t="s">
        <v>666</v>
      </c>
      <c r="N146" s="11" t="s">
        <v>667</v>
      </c>
      <c r="O146" s="11" t="s">
        <v>1784</v>
      </c>
      <c r="P146" s="11">
        <v>9861507904</v>
      </c>
      <c r="Q146" s="11"/>
      <c r="R146" s="12"/>
      <c r="S146" s="11"/>
      <c r="T146" s="20" t="s">
        <v>3</v>
      </c>
      <c r="U146" s="20" t="s">
        <v>152</v>
      </c>
      <c r="V146" s="13" t="s">
        <v>1785</v>
      </c>
      <c r="W146" s="11">
        <v>20.822658650000001</v>
      </c>
      <c r="X146" s="11">
        <v>85.050837869999995</v>
      </c>
      <c r="Y146" s="11" t="s">
        <v>355</v>
      </c>
      <c r="Z146" s="14" t="e">
        <f ca="1">IF(_xludf.MAXIFS(#REF!,#REF!,D146)=0,"Before 31st Aug'23",_xludf.MAXIFS(#REF!,#REF!,D146))</f>
        <v>#NAME?</v>
      </c>
      <c r="AA146" s="8" t="e">
        <f>COUNTIFS(#REF!,E146,#REF!,"&gt;0")</f>
        <v>#REF!</v>
      </c>
      <c r="AB146" s="15">
        <v>0</v>
      </c>
      <c r="AC146" s="8">
        <v>0</v>
      </c>
      <c r="AD146" s="8">
        <v>8</v>
      </c>
      <c r="AE146" s="8">
        <v>0</v>
      </c>
      <c r="AF146" s="8" t="e">
        <f t="shared" si="1"/>
        <v>#REF!</v>
      </c>
      <c r="AG146" s="8" t="s">
        <v>587</v>
      </c>
      <c r="AH146" s="8" t="s">
        <v>588</v>
      </c>
      <c r="AI146" s="8" t="s">
        <v>8</v>
      </c>
      <c r="AJ146" s="8" t="s">
        <v>4</v>
      </c>
      <c r="AK146" s="8" t="s">
        <v>637</v>
      </c>
      <c r="AL146" s="8">
        <v>9</v>
      </c>
      <c r="AM146" s="8"/>
      <c r="AN146" s="16" t="s">
        <v>1786</v>
      </c>
      <c r="AO146" s="8"/>
      <c r="AP146" s="18" t="s">
        <v>1784</v>
      </c>
      <c r="AQ146" s="18" t="s">
        <v>722</v>
      </c>
      <c r="AR146" s="17" t="s">
        <v>1787</v>
      </c>
      <c r="AS146" s="18" t="s">
        <v>1788</v>
      </c>
      <c r="AT146" s="18" t="s">
        <v>579</v>
      </c>
      <c r="AU146" s="18" t="e">
        <f t="shared" si="2"/>
        <v>#REF!</v>
      </c>
      <c r="AV146" s="18" t="s">
        <v>596</v>
      </c>
      <c r="AW146" s="18"/>
      <c r="AX146" s="18"/>
      <c r="AY146" s="21">
        <v>45432</v>
      </c>
      <c r="AZ146" s="18"/>
      <c r="BA146" s="18" t="e">
        <f t="shared" si="3"/>
        <v>#REF!</v>
      </c>
      <c r="BB146" s="18"/>
      <c r="BC146" s="18" t="s">
        <v>609</v>
      </c>
      <c r="BD146" s="18"/>
      <c r="BE146" s="18"/>
      <c r="BF146" s="18" t="e">
        <f t="shared" si="4"/>
        <v>#REF!</v>
      </c>
      <c r="BG146" s="18"/>
      <c r="BH146" s="18"/>
      <c r="BI146" s="18"/>
      <c r="BJ146" s="18" t="e">
        <f t="shared" si="5"/>
        <v>#REF!</v>
      </c>
      <c r="BK146" s="18" t="e">
        <f t="shared" si="6"/>
        <v>#REF!</v>
      </c>
    </row>
    <row r="147" spans="1:63" ht="13">
      <c r="A147" s="11">
        <v>146</v>
      </c>
      <c r="B147" s="11" t="s">
        <v>22</v>
      </c>
      <c r="C147" s="11" t="s">
        <v>4</v>
      </c>
      <c r="D147" s="11" t="s">
        <v>62</v>
      </c>
      <c r="E147" s="12" t="str">
        <f t="shared" si="0"/>
        <v>JKWZ0061 - Ponda Goa - Sonu Tyre Puncture (Avg &amp; Dhl)</v>
      </c>
      <c r="F147" s="11" t="s">
        <v>1789</v>
      </c>
      <c r="G147" s="11" t="s">
        <v>1790</v>
      </c>
      <c r="H147" s="11" t="s">
        <v>447</v>
      </c>
      <c r="I147" s="11"/>
      <c r="J147" s="11" t="s">
        <v>579</v>
      </c>
      <c r="K147" s="11" t="s">
        <v>580</v>
      </c>
      <c r="L147" s="8"/>
      <c r="M147" s="8" t="s">
        <v>581</v>
      </c>
      <c r="N147" s="11" t="s">
        <v>582</v>
      </c>
      <c r="O147" s="11" t="s">
        <v>1791</v>
      </c>
      <c r="P147" s="11">
        <v>9923653938</v>
      </c>
      <c r="Q147" s="11"/>
      <c r="R147" s="12" t="s">
        <v>1792</v>
      </c>
      <c r="S147" s="11">
        <v>403401</v>
      </c>
      <c r="T147" s="20" t="s">
        <v>61</v>
      </c>
      <c r="U147" s="20" t="s">
        <v>1793</v>
      </c>
      <c r="V147" s="29" t="s">
        <v>1794</v>
      </c>
      <c r="W147" s="11">
        <v>15.3905254</v>
      </c>
      <c r="X147" s="11">
        <v>74.019644099999994</v>
      </c>
      <c r="Y147" s="11" t="s">
        <v>1795</v>
      </c>
      <c r="Z147" s="14" t="e">
        <f ca="1">IF(_xludf.MAXIFS(#REF!,#REF!,D147)=0,"Before 31st Aug'23",_xludf.MAXIFS(#REF!,#REF!,D147))</f>
        <v>#NAME?</v>
      </c>
      <c r="AA147" s="8" t="e">
        <f>COUNTIFS(#REF!,E147,#REF!,"&gt;0")</f>
        <v>#REF!</v>
      </c>
      <c r="AB147" s="15">
        <v>0</v>
      </c>
      <c r="AC147" s="8">
        <v>0</v>
      </c>
      <c r="AD147" s="8">
        <v>56</v>
      </c>
      <c r="AE147" s="8">
        <v>0</v>
      </c>
      <c r="AF147" s="8" t="e">
        <f t="shared" si="1"/>
        <v>#REF!</v>
      </c>
      <c r="AG147" s="8" t="s">
        <v>587</v>
      </c>
      <c r="AH147" s="8" t="s">
        <v>695</v>
      </c>
      <c r="AI147" s="8" t="s">
        <v>485</v>
      </c>
      <c r="AJ147" s="8" t="s">
        <v>589</v>
      </c>
      <c r="AK147" s="8" t="s">
        <v>637</v>
      </c>
      <c r="AL147" s="8">
        <v>8</v>
      </c>
      <c r="AM147" s="8"/>
      <c r="AN147" s="16" t="s">
        <v>1796</v>
      </c>
      <c r="AO147" s="17" t="s">
        <v>1797</v>
      </c>
      <c r="AP147" s="18" t="s">
        <v>1791</v>
      </c>
      <c r="AQ147" s="18" t="s">
        <v>828</v>
      </c>
      <c r="AR147" s="17" t="s">
        <v>1798</v>
      </c>
      <c r="AS147" s="18" t="s">
        <v>1799</v>
      </c>
      <c r="AT147" s="18" t="s">
        <v>579</v>
      </c>
      <c r="AU147" s="18" t="e">
        <f t="shared" si="2"/>
        <v>#REF!</v>
      </c>
      <c r="AV147" s="18" t="s">
        <v>596</v>
      </c>
      <c r="AW147" s="18" t="s">
        <v>597</v>
      </c>
      <c r="AX147" s="18" t="s">
        <v>596</v>
      </c>
      <c r="AY147" s="19">
        <v>45226</v>
      </c>
      <c r="AZ147" s="18"/>
      <c r="BA147" s="18" t="e">
        <f t="shared" si="3"/>
        <v>#REF!</v>
      </c>
      <c r="BB147" s="26" t="s">
        <v>702</v>
      </c>
      <c r="BC147" s="18" t="s">
        <v>596</v>
      </c>
      <c r="BD147" s="19">
        <v>45226</v>
      </c>
      <c r="BE147" s="18"/>
      <c r="BF147" s="18" t="e">
        <f t="shared" si="4"/>
        <v>#REF!</v>
      </c>
      <c r="BG147" s="18"/>
      <c r="BH147" s="18"/>
      <c r="BI147" s="18"/>
      <c r="BJ147" s="18" t="e">
        <f t="shared" si="5"/>
        <v>#REF!</v>
      </c>
      <c r="BK147" s="18" t="e">
        <f t="shared" si="6"/>
        <v>#REF!</v>
      </c>
    </row>
    <row r="148" spans="1:63" ht="13">
      <c r="A148" s="11">
        <v>147</v>
      </c>
      <c r="B148" s="11" t="s">
        <v>22</v>
      </c>
      <c r="C148" s="11" t="s">
        <v>4</v>
      </c>
      <c r="D148" s="11" t="s">
        <v>188</v>
      </c>
      <c r="E148" s="12" t="str">
        <f t="shared" si="0"/>
        <v>JKWZ0062 - Ponda Goa - Sonu Tyre Puncture</v>
      </c>
      <c r="F148" s="11" t="s">
        <v>1800</v>
      </c>
      <c r="G148" s="11" t="s">
        <v>1790</v>
      </c>
      <c r="H148" s="11" t="s">
        <v>447</v>
      </c>
      <c r="I148" s="11"/>
      <c r="J148" s="11" t="s">
        <v>579</v>
      </c>
      <c r="K148" s="11" t="s">
        <v>580</v>
      </c>
      <c r="L148" s="8"/>
      <c r="M148" s="8" t="s">
        <v>581</v>
      </c>
      <c r="N148" s="11" t="s">
        <v>582</v>
      </c>
      <c r="O148" s="11" t="s">
        <v>1791</v>
      </c>
      <c r="P148" s="11">
        <v>9923653938</v>
      </c>
      <c r="Q148" s="11"/>
      <c r="R148" s="12"/>
      <c r="S148" s="11"/>
      <c r="T148" s="20" t="s">
        <v>61</v>
      </c>
      <c r="U148" s="20" t="s">
        <v>1801</v>
      </c>
      <c r="V148" s="29" t="s">
        <v>1802</v>
      </c>
      <c r="W148" s="11">
        <v>15.389919799999999</v>
      </c>
      <c r="X148" s="11">
        <v>74.125433299999997</v>
      </c>
      <c r="Y148" s="11" t="s">
        <v>1795</v>
      </c>
      <c r="Z148" s="14" t="e">
        <f ca="1">IF(_xludf.MAXIFS(#REF!,#REF!,D148)=0,"Before 31st Aug'23",_xludf.MAXIFS(#REF!,#REF!,D148))</f>
        <v>#NAME?</v>
      </c>
      <c r="AA148" s="8" t="e">
        <f>COUNTIFS(#REF!,E148,#REF!,"&gt;0")</f>
        <v>#REF!</v>
      </c>
      <c r="AB148" s="15">
        <v>1</v>
      </c>
      <c r="AC148" s="8">
        <v>0</v>
      </c>
      <c r="AD148" s="8">
        <v>52</v>
      </c>
      <c r="AE148" s="8">
        <v>0</v>
      </c>
      <c r="AF148" s="8" t="e">
        <f t="shared" si="1"/>
        <v>#REF!</v>
      </c>
      <c r="AG148" s="8" t="s">
        <v>587</v>
      </c>
      <c r="AH148" s="8" t="s">
        <v>695</v>
      </c>
      <c r="AI148" s="8" t="s">
        <v>485</v>
      </c>
      <c r="AJ148" s="8" t="s">
        <v>589</v>
      </c>
      <c r="AK148" s="8" t="s">
        <v>637</v>
      </c>
      <c r="AL148" s="8">
        <v>8</v>
      </c>
      <c r="AM148" s="8"/>
      <c r="AN148" s="16" t="s">
        <v>1796</v>
      </c>
      <c r="AO148" s="17" t="s">
        <v>1797</v>
      </c>
      <c r="AP148" s="18" t="s">
        <v>1791</v>
      </c>
      <c r="AQ148" s="18" t="s">
        <v>828</v>
      </c>
      <c r="AR148" s="17" t="s">
        <v>1798</v>
      </c>
      <c r="AS148" s="18" t="s">
        <v>1799</v>
      </c>
      <c r="AT148" s="18" t="s">
        <v>579</v>
      </c>
      <c r="AU148" s="18" t="e">
        <f t="shared" si="2"/>
        <v>#REF!</v>
      </c>
      <c r="AV148" s="18" t="s">
        <v>973</v>
      </c>
      <c r="AW148" s="18"/>
      <c r="AX148" s="18"/>
      <c r="AY148" s="18"/>
      <c r="AZ148" s="18"/>
      <c r="BA148" s="18" t="e">
        <f t="shared" si="3"/>
        <v>#REF!</v>
      </c>
      <c r="BB148" s="18"/>
      <c r="BC148" s="18" t="s">
        <v>609</v>
      </c>
      <c r="BD148" s="18"/>
      <c r="BE148" s="18"/>
      <c r="BF148" s="18" t="e">
        <f t="shared" si="4"/>
        <v>#REF!</v>
      </c>
      <c r="BG148" s="18"/>
      <c r="BH148" s="18"/>
      <c r="BI148" s="18"/>
      <c r="BJ148" s="18" t="e">
        <f t="shared" si="5"/>
        <v>#REF!</v>
      </c>
      <c r="BK148" s="18" t="e">
        <f t="shared" si="6"/>
        <v>#REF!</v>
      </c>
    </row>
    <row r="149" spans="1:63" ht="13">
      <c r="A149" s="11">
        <v>148</v>
      </c>
      <c r="B149" s="11" t="s">
        <v>22</v>
      </c>
      <c r="C149" s="11" t="s">
        <v>4</v>
      </c>
      <c r="D149" s="11" t="s">
        <v>386</v>
      </c>
      <c r="E149" s="12" t="str">
        <f t="shared" si="0"/>
        <v>JKNZ0031 - Pataudi - Mohin Tyre And Grease Work</v>
      </c>
      <c r="F149" s="11" t="s">
        <v>1803</v>
      </c>
      <c r="G149" s="11" t="s">
        <v>495</v>
      </c>
      <c r="H149" s="11" t="s">
        <v>809</v>
      </c>
      <c r="I149" s="11" t="s">
        <v>385</v>
      </c>
      <c r="J149" s="11" t="s">
        <v>33</v>
      </c>
      <c r="K149" s="11" t="s">
        <v>580</v>
      </c>
      <c r="L149" s="8"/>
      <c r="M149" s="8" t="s">
        <v>429</v>
      </c>
      <c r="N149" s="11" t="s">
        <v>776</v>
      </c>
      <c r="O149" s="11" t="s">
        <v>1804</v>
      </c>
      <c r="P149" s="11">
        <v>8059125235</v>
      </c>
      <c r="Q149" s="11"/>
      <c r="R149" s="12"/>
      <c r="S149" s="11"/>
      <c r="T149" s="20" t="s">
        <v>24</v>
      </c>
      <c r="U149" s="20" t="s">
        <v>228</v>
      </c>
      <c r="V149" s="13" t="s">
        <v>1805</v>
      </c>
      <c r="W149" s="11">
        <v>28.39195264</v>
      </c>
      <c r="X149" s="11">
        <v>76.861211580000003</v>
      </c>
      <c r="Y149" s="11" t="s">
        <v>1795</v>
      </c>
      <c r="Z149" s="14" t="e">
        <f ca="1">IF(_xludf.MAXIFS(#REF!,#REF!,D149)=0,"Before 31st Aug'23",_xludf.MAXIFS(#REF!,#REF!,D149))</f>
        <v>#NAME?</v>
      </c>
      <c r="AA149" s="8" t="e">
        <f>COUNTIFS(#REF!,E149,#REF!,"&gt;0")</f>
        <v>#REF!</v>
      </c>
      <c r="AB149" s="15">
        <v>0</v>
      </c>
      <c r="AC149" s="8">
        <v>0</v>
      </c>
      <c r="AD149" s="8">
        <v>6</v>
      </c>
      <c r="AE149" s="8">
        <v>0</v>
      </c>
      <c r="AF149" s="8" t="e">
        <f t="shared" si="1"/>
        <v>#REF!</v>
      </c>
      <c r="AG149" s="8" t="s">
        <v>683</v>
      </c>
      <c r="AH149" s="8" t="s">
        <v>684</v>
      </c>
      <c r="AI149" s="8" t="s">
        <v>4</v>
      </c>
      <c r="AJ149" s="8" t="s">
        <v>4</v>
      </c>
      <c r="AK149" s="8"/>
      <c r="AL149" s="8"/>
      <c r="AM149" s="8"/>
      <c r="AN149" s="16" t="s">
        <v>1806</v>
      </c>
      <c r="AO149" s="8"/>
      <c r="AP149" s="18" t="s">
        <v>1804</v>
      </c>
      <c r="AQ149" s="18" t="s">
        <v>686</v>
      </c>
      <c r="AR149" s="17" t="s">
        <v>1807</v>
      </c>
      <c r="AS149" s="18" t="s">
        <v>1808</v>
      </c>
      <c r="AT149" s="18" t="s">
        <v>579</v>
      </c>
      <c r="AU149" s="18" t="e">
        <f t="shared" si="2"/>
        <v>#REF!</v>
      </c>
      <c r="AV149" s="18" t="s">
        <v>609</v>
      </c>
      <c r="AW149" s="18"/>
      <c r="AX149" s="18"/>
      <c r="AY149" s="18"/>
      <c r="AZ149" s="18"/>
      <c r="BA149" s="18" t="e">
        <f t="shared" si="3"/>
        <v>#REF!</v>
      </c>
      <c r="BB149" s="18"/>
      <c r="BC149" s="18" t="s">
        <v>609</v>
      </c>
      <c r="BD149" s="18"/>
      <c r="BE149" s="18"/>
      <c r="BF149" s="18" t="e">
        <f t="shared" si="4"/>
        <v>#REF!</v>
      </c>
      <c r="BG149" s="18"/>
      <c r="BH149" s="18"/>
      <c r="BI149" s="18"/>
      <c r="BJ149" s="18" t="e">
        <f t="shared" si="5"/>
        <v>#REF!</v>
      </c>
      <c r="BK149" s="18" t="e">
        <f t="shared" si="6"/>
        <v>#REF!</v>
      </c>
    </row>
    <row r="150" spans="1:63" ht="13">
      <c r="A150" s="11">
        <v>149</v>
      </c>
      <c r="B150" s="11" t="s">
        <v>22</v>
      </c>
      <c r="C150" s="11" t="s">
        <v>4</v>
      </c>
      <c r="D150" s="11" t="s">
        <v>98</v>
      </c>
      <c r="E150" s="12" t="str">
        <f t="shared" si="0"/>
        <v>JKSZ0016 - Mandal Medchal - Rajdhani Tyres Service</v>
      </c>
      <c r="F150" s="11" t="s">
        <v>1809</v>
      </c>
      <c r="G150" s="11" t="s">
        <v>264</v>
      </c>
      <c r="H150" s="11" t="s">
        <v>447</v>
      </c>
      <c r="I150" s="11"/>
      <c r="J150" s="11" t="s">
        <v>485</v>
      </c>
      <c r="K150" s="11" t="s">
        <v>580</v>
      </c>
      <c r="L150" s="8"/>
      <c r="M150" s="8" t="s">
        <v>1042</v>
      </c>
      <c r="N150" s="11" t="s">
        <v>1014</v>
      </c>
      <c r="O150" s="11" t="s">
        <v>1810</v>
      </c>
      <c r="P150" s="11" t="s">
        <v>1811</v>
      </c>
      <c r="Q150" s="11"/>
      <c r="R150" s="12"/>
      <c r="S150" s="11"/>
      <c r="T150" s="20" t="s">
        <v>69</v>
      </c>
      <c r="U150" s="20" t="s">
        <v>237</v>
      </c>
      <c r="V150" s="13" t="s">
        <v>1812</v>
      </c>
      <c r="W150" s="11">
        <v>17.5829342</v>
      </c>
      <c r="X150" s="11">
        <v>78.490912600000001</v>
      </c>
      <c r="Y150" s="11" t="s">
        <v>1312</v>
      </c>
      <c r="Z150" s="14" t="e">
        <f ca="1">IF(_xludf.MAXIFS(#REF!,#REF!,D150)=0,"Before 31st Aug'23",_xludf.MAXIFS(#REF!,#REF!,D150))</f>
        <v>#NAME?</v>
      </c>
      <c r="AA150" s="8" t="e">
        <f>COUNTIFS(#REF!,E150,#REF!,"&gt;0")</f>
        <v>#REF!</v>
      </c>
      <c r="AB150" s="15">
        <v>2</v>
      </c>
      <c r="AC150" s="8">
        <v>1</v>
      </c>
      <c r="AD150" s="8">
        <v>106</v>
      </c>
      <c r="AE150" s="8">
        <v>0</v>
      </c>
      <c r="AF150" s="8" t="e">
        <f t="shared" si="1"/>
        <v>#REF!</v>
      </c>
      <c r="AG150" s="8" t="s">
        <v>587</v>
      </c>
      <c r="AH150" s="8" t="s">
        <v>588</v>
      </c>
      <c r="AI150" s="8" t="s">
        <v>485</v>
      </c>
      <c r="AJ150" s="8" t="s">
        <v>589</v>
      </c>
      <c r="AK150" s="8"/>
      <c r="AL150" s="8"/>
      <c r="AM150" s="8" t="s">
        <v>240</v>
      </c>
      <c r="AN150" s="16"/>
      <c r="AO150" s="8"/>
      <c r="AP150" s="18" t="s">
        <v>1813</v>
      </c>
      <c r="AQ150" s="18" t="s">
        <v>839</v>
      </c>
      <c r="AR150" s="17" t="s">
        <v>1814</v>
      </c>
      <c r="AS150" s="18" t="s">
        <v>1815</v>
      </c>
      <c r="AT150" s="18" t="s">
        <v>579</v>
      </c>
      <c r="AU150" s="18" t="e">
        <f t="shared" si="2"/>
        <v>#REF!</v>
      </c>
      <c r="AV150" s="18" t="s">
        <v>596</v>
      </c>
      <c r="AW150" s="18" t="s">
        <v>597</v>
      </c>
      <c r="AX150" s="18"/>
      <c r="AY150" s="18" t="s">
        <v>4</v>
      </c>
      <c r="AZ150" s="18"/>
      <c r="BA150" s="18" t="e">
        <f t="shared" si="3"/>
        <v>#REF!</v>
      </c>
      <c r="BB150" s="18"/>
      <c r="BC150" s="18" t="s">
        <v>596</v>
      </c>
      <c r="BD150" s="19">
        <v>44882</v>
      </c>
      <c r="BE150" s="18"/>
      <c r="BF150" s="18" t="e">
        <f t="shared" si="4"/>
        <v>#REF!</v>
      </c>
      <c r="BG150" s="18"/>
      <c r="BH150" s="18"/>
      <c r="BI150" s="18"/>
      <c r="BJ150" s="18" t="e">
        <f t="shared" si="5"/>
        <v>#REF!</v>
      </c>
      <c r="BK150" s="18" t="e">
        <f t="shared" si="6"/>
        <v>#REF!</v>
      </c>
    </row>
    <row r="151" spans="1:63" ht="13">
      <c r="A151" s="11">
        <v>150</v>
      </c>
      <c r="B151" s="11" t="s">
        <v>22</v>
      </c>
      <c r="C151" s="11" t="s">
        <v>4</v>
      </c>
      <c r="D151" s="11" t="s">
        <v>436</v>
      </c>
      <c r="E151" s="12" t="str">
        <f t="shared" si="0"/>
        <v>JKEZ0041 - Angul Karadagadia - Tunga Tyre Retreaders</v>
      </c>
      <c r="F151" s="11" t="s">
        <v>1816</v>
      </c>
      <c r="G151" s="11" t="s">
        <v>1817</v>
      </c>
      <c r="H151" s="11" t="s">
        <v>447</v>
      </c>
      <c r="I151" s="11"/>
      <c r="J151" s="11" t="s">
        <v>33</v>
      </c>
      <c r="K151" s="11" t="s">
        <v>580</v>
      </c>
      <c r="L151" s="8"/>
      <c r="M151" s="8" t="s">
        <v>666</v>
      </c>
      <c r="N151" s="11" t="s">
        <v>667</v>
      </c>
      <c r="O151" s="11" t="s">
        <v>1818</v>
      </c>
      <c r="P151" s="11">
        <v>9861010031</v>
      </c>
      <c r="Q151" s="45"/>
      <c r="R151" s="46"/>
      <c r="S151" s="45"/>
      <c r="T151" s="47" t="s">
        <v>3</v>
      </c>
      <c r="U151" s="47" t="s">
        <v>152</v>
      </c>
      <c r="V151" s="47" t="s">
        <v>1819</v>
      </c>
      <c r="W151" s="11">
        <v>20.822695700000001</v>
      </c>
      <c r="X151" s="11">
        <v>85.055638200000004</v>
      </c>
      <c r="Y151" s="11" t="s">
        <v>355</v>
      </c>
      <c r="Z151" s="14" t="e">
        <f ca="1">IF(_xludf.MAXIFS(#REF!,#REF!,D151)=0,"Before 31st Aug'23",_xludf.MAXIFS(#REF!,#REF!,D151))</f>
        <v>#NAME?</v>
      </c>
      <c r="AA151" s="8" t="e">
        <f>COUNTIFS(#REF!,E151,#REF!,"&gt;0")</f>
        <v>#REF!</v>
      </c>
      <c r="AB151" s="15">
        <v>0</v>
      </c>
      <c r="AC151" s="8">
        <v>0</v>
      </c>
      <c r="AD151" s="8">
        <v>25</v>
      </c>
      <c r="AE151" s="8">
        <v>0</v>
      </c>
      <c r="AF151" s="8" t="e">
        <f t="shared" si="1"/>
        <v>#REF!</v>
      </c>
      <c r="AG151" s="8" t="s">
        <v>587</v>
      </c>
      <c r="AH151" s="8" t="s">
        <v>602</v>
      </c>
      <c r="AI151" s="8" t="s">
        <v>485</v>
      </c>
      <c r="AJ151" s="8" t="s">
        <v>589</v>
      </c>
      <c r="AK151" s="8" t="s">
        <v>603</v>
      </c>
      <c r="AL151" s="8">
        <v>10</v>
      </c>
      <c r="AM151" s="8"/>
      <c r="AN151" s="16"/>
      <c r="AO151" s="8"/>
      <c r="AP151" s="18" t="s">
        <v>1818</v>
      </c>
      <c r="AQ151" s="18" t="s">
        <v>1531</v>
      </c>
      <c r="AR151" s="17" t="s">
        <v>1820</v>
      </c>
      <c r="AS151" s="18" t="s">
        <v>1821</v>
      </c>
      <c r="AT151" s="18" t="s">
        <v>579</v>
      </c>
      <c r="AU151" s="18" t="e">
        <f t="shared" si="2"/>
        <v>#REF!</v>
      </c>
      <c r="AV151" s="18" t="s">
        <v>596</v>
      </c>
      <c r="AW151" s="18"/>
      <c r="AX151" s="18"/>
      <c r="AY151" s="21">
        <v>45432</v>
      </c>
      <c r="AZ151" s="18"/>
      <c r="BA151" s="18" t="e">
        <f t="shared" si="3"/>
        <v>#REF!</v>
      </c>
      <c r="BB151" s="18"/>
      <c r="BC151" s="18" t="s">
        <v>609</v>
      </c>
      <c r="BD151" s="18"/>
      <c r="BE151" s="18"/>
      <c r="BF151" s="18" t="e">
        <f t="shared" si="4"/>
        <v>#REF!</v>
      </c>
      <c r="BG151" s="18"/>
      <c r="BH151" s="18"/>
      <c r="BI151" s="18"/>
      <c r="BJ151" s="18" t="e">
        <f t="shared" si="5"/>
        <v>#REF!</v>
      </c>
      <c r="BK151" s="18" t="e">
        <f t="shared" si="6"/>
        <v>#REF!</v>
      </c>
    </row>
    <row r="152" spans="1:63" ht="13">
      <c r="A152" s="11">
        <v>151</v>
      </c>
      <c r="B152" s="11" t="s">
        <v>1822</v>
      </c>
      <c r="C152" s="11" t="s">
        <v>4</v>
      </c>
      <c r="D152" s="11" t="s">
        <v>108</v>
      </c>
      <c r="E152" s="12" t="str">
        <f t="shared" si="0"/>
        <v>JKWZ0063 - Chondhi Malegaon - Maharastra Tyre Works</v>
      </c>
      <c r="F152" s="11" t="s">
        <v>1823</v>
      </c>
      <c r="G152" s="11" t="s">
        <v>1824</v>
      </c>
      <c r="H152" s="11" t="s">
        <v>447</v>
      </c>
      <c r="I152" s="11"/>
      <c r="J152" s="11" t="s">
        <v>579</v>
      </c>
      <c r="K152" s="11" t="s">
        <v>633</v>
      </c>
      <c r="L152" s="8"/>
      <c r="M152" s="8" t="s">
        <v>581</v>
      </c>
      <c r="N152" s="11" t="s">
        <v>582</v>
      </c>
      <c r="O152" s="11" t="s">
        <v>1825</v>
      </c>
      <c r="P152" s="11">
        <v>9860663353</v>
      </c>
      <c r="Q152" s="11"/>
      <c r="R152" s="12"/>
      <c r="S152" s="11"/>
      <c r="T152" s="20" t="s">
        <v>6</v>
      </c>
      <c r="U152" s="20" t="s">
        <v>359</v>
      </c>
      <c r="V152" s="13" t="s">
        <v>1826</v>
      </c>
      <c r="W152" s="11">
        <v>20.373715000000001</v>
      </c>
      <c r="X152" s="11">
        <v>74.481549999999999</v>
      </c>
      <c r="Y152" s="11" t="s">
        <v>30</v>
      </c>
      <c r="Z152" s="14" t="e">
        <f ca="1">IF(_xludf.MAXIFS(#REF!,#REF!,D152)=0,"Before 31st Aug'23",_xludf.MAXIFS(#REF!,#REF!,D152))</f>
        <v>#NAME?</v>
      </c>
      <c r="AA152" s="8" t="e">
        <f>COUNTIFS(#REF!,E152,#REF!,"&gt;0")</f>
        <v>#REF!</v>
      </c>
      <c r="AB152" s="15">
        <v>0</v>
      </c>
      <c r="AC152" s="8">
        <v>1</v>
      </c>
      <c r="AD152" s="8">
        <v>7</v>
      </c>
      <c r="AE152" s="8">
        <v>0</v>
      </c>
      <c r="AF152" s="8" t="e">
        <f t="shared" si="1"/>
        <v>#REF!</v>
      </c>
      <c r="AG152" s="8" t="s">
        <v>587</v>
      </c>
      <c r="AH152" s="8" t="s">
        <v>588</v>
      </c>
      <c r="AI152" s="8" t="s">
        <v>485</v>
      </c>
      <c r="AJ152" s="8" t="s">
        <v>589</v>
      </c>
      <c r="AK152" s="8" t="s">
        <v>603</v>
      </c>
      <c r="AL152" s="8">
        <v>9</v>
      </c>
      <c r="AM152" s="8" t="s">
        <v>242</v>
      </c>
      <c r="AN152" s="16" t="s">
        <v>1827</v>
      </c>
      <c r="AO152" s="17" t="s">
        <v>1828</v>
      </c>
      <c r="AP152" s="18" t="s">
        <v>1829</v>
      </c>
      <c r="AQ152" s="18" t="s">
        <v>593</v>
      </c>
      <c r="AR152" s="17" t="s">
        <v>1830</v>
      </c>
      <c r="AS152" s="18" t="s">
        <v>1831</v>
      </c>
      <c r="AT152" s="18" t="s">
        <v>579</v>
      </c>
      <c r="AU152" s="18" t="e">
        <f t="shared" si="2"/>
        <v>#REF!</v>
      </c>
      <c r="AV152" s="18" t="s">
        <v>973</v>
      </c>
      <c r="AW152" s="18"/>
      <c r="AX152" s="18"/>
      <c r="AY152" s="18"/>
      <c r="AZ152" s="18"/>
      <c r="BA152" s="18" t="e">
        <f t="shared" si="3"/>
        <v>#REF!</v>
      </c>
      <c r="BB152" s="18"/>
      <c r="BC152" s="18" t="s">
        <v>609</v>
      </c>
      <c r="BD152" s="18"/>
      <c r="BE152" s="18"/>
      <c r="BF152" s="18" t="e">
        <f t="shared" si="4"/>
        <v>#REF!</v>
      </c>
      <c r="BG152" s="18"/>
      <c r="BH152" s="18"/>
      <c r="BI152" s="18"/>
      <c r="BJ152" s="18" t="e">
        <f t="shared" si="5"/>
        <v>#REF!</v>
      </c>
      <c r="BK152" s="18" t="e">
        <f t="shared" si="6"/>
        <v>#REF!</v>
      </c>
    </row>
    <row r="153" spans="1:63" ht="13">
      <c r="A153" s="11">
        <v>152</v>
      </c>
      <c r="B153" s="11" t="s">
        <v>1832</v>
      </c>
      <c r="C153" s="11" t="s">
        <v>4</v>
      </c>
      <c r="D153" s="11" t="s">
        <v>279</v>
      </c>
      <c r="E153" s="12" t="str">
        <f t="shared" si="0"/>
        <v>JKWZ0064 - Sonegaon - Safina Tyre Shop</v>
      </c>
      <c r="F153" s="11" t="s">
        <v>1833</v>
      </c>
      <c r="G153" s="11" t="s">
        <v>1834</v>
      </c>
      <c r="H153" s="11" t="s">
        <v>447</v>
      </c>
      <c r="I153" s="11"/>
      <c r="J153" s="11" t="s">
        <v>33</v>
      </c>
      <c r="K153" s="11" t="s">
        <v>580</v>
      </c>
      <c r="L153" s="8"/>
      <c r="M153" s="8" t="s">
        <v>581</v>
      </c>
      <c r="N153" s="11" t="s">
        <v>582</v>
      </c>
      <c r="O153" s="11" t="s">
        <v>1835</v>
      </c>
      <c r="P153" s="11">
        <v>9082219841</v>
      </c>
      <c r="Q153" s="11"/>
      <c r="R153" s="12"/>
      <c r="S153" s="11"/>
      <c r="T153" s="20" t="s">
        <v>6</v>
      </c>
      <c r="U153" s="20" t="s">
        <v>138</v>
      </c>
      <c r="V153" s="13" t="s">
        <v>1836</v>
      </c>
      <c r="W153" s="11">
        <v>20.823277999999998</v>
      </c>
      <c r="X153" s="11">
        <v>78.959610999999995</v>
      </c>
      <c r="Y153" s="11" t="s">
        <v>30</v>
      </c>
      <c r="Z153" s="14" t="e">
        <f ca="1">IF(_xludf.MAXIFS(#REF!,#REF!,D153)=0,"Before 31st Aug'23",_xludf.MAXIFS(#REF!,#REF!,D153))</f>
        <v>#NAME?</v>
      </c>
      <c r="AA153" s="8" t="e">
        <f>COUNTIFS(#REF!,E153,#REF!,"&gt;0")</f>
        <v>#REF!</v>
      </c>
      <c r="AB153" s="15">
        <v>5</v>
      </c>
      <c r="AC153" s="8">
        <v>0</v>
      </c>
      <c r="AD153" s="8">
        <v>0</v>
      </c>
      <c r="AE153" s="8">
        <v>0</v>
      </c>
      <c r="AF153" s="8" t="e">
        <f t="shared" si="1"/>
        <v>#REF!</v>
      </c>
      <c r="AG153" s="8" t="s">
        <v>587</v>
      </c>
      <c r="AH153" s="8" t="s">
        <v>780</v>
      </c>
      <c r="AI153" s="8" t="s">
        <v>485</v>
      </c>
      <c r="AJ153" s="8" t="s">
        <v>589</v>
      </c>
      <c r="AK153" s="8" t="s">
        <v>603</v>
      </c>
      <c r="AL153" s="8">
        <v>7</v>
      </c>
      <c r="AM153" s="8"/>
      <c r="AN153" s="16" t="s">
        <v>1837</v>
      </c>
      <c r="AO153" s="8"/>
      <c r="AP153" s="18" t="s">
        <v>1835</v>
      </c>
      <c r="AQ153" s="18" t="s">
        <v>957</v>
      </c>
      <c r="AR153" s="17" t="s">
        <v>1838</v>
      </c>
      <c r="AS153" s="18" t="s">
        <v>1839</v>
      </c>
      <c r="AT153" s="18" t="s">
        <v>579</v>
      </c>
      <c r="AU153" s="18" t="e">
        <f t="shared" si="2"/>
        <v>#REF!</v>
      </c>
      <c r="AV153" s="18" t="s">
        <v>973</v>
      </c>
      <c r="AW153" s="18"/>
      <c r="AX153" s="18"/>
      <c r="AY153" s="18"/>
      <c r="AZ153" s="18"/>
      <c r="BA153" s="18" t="e">
        <f t="shared" si="3"/>
        <v>#REF!</v>
      </c>
      <c r="BB153" s="18"/>
      <c r="BC153" s="18" t="s">
        <v>609</v>
      </c>
      <c r="BD153" s="18"/>
      <c r="BE153" s="18"/>
      <c r="BF153" s="18" t="e">
        <f t="shared" si="4"/>
        <v>#REF!</v>
      </c>
      <c r="BG153" s="18"/>
      <c r="BH153" s="18"/>
      <c r="BI153" s="18"/>
      <c r="BJ153" s="18" t="e">
        <f t="shared" si="5"/>
        <v>#REF!</v>
      </c>
      <c r="BK153" s="18" t="e">
        <f t="shared" si="6"/>
        <v>#REF!</v>
      </c>
    </row>
    <row r="154" spans="1:63" ht="13">
      <c r="A154" s="11">
        <v>153</v>
      </c>
      <c r="B154" s="11" t="s">
        <v>22</v>
      </c>
      <c r="C154" s="11" t="s">
        <v>4</v>
      </c>
      <c r="D154" s="11" t="s">
        <v>1840</v>
      </c>
      <c r="E154" s="12" t="str">
        <f t="shared" si="0"/>
        <v>JKWZ0065 - Borkhedi Toll Nagpur - Teyaga Tyre Works</v>
      </c>
      <c r="F154" s="11" t="s">
        <v>1841</v>
      </c>
      <c r="G154" s="11" t="s">
        <v>1842</v>
      </c>
      <c r="H154" s="11" t="s">
        <v>447</v>
      </c>
      <c r="I154" s="11"/>
      <c r="J154" s="11" t="s">
        <v>33</v>
      </c>
      <c r="K154" s="11" t="s">
        <v>580</v>
      </c>
      <c r="L154" s="8"/>
      <c r="M154" s="8" t="s">
        <v>581</v>
      </c>
      <c r="N154" s="11" t="s">
        <v>582</v>
      </c>
      <c r="O154" s="11" t="s">
        <v>1843</v>
      </c>
      <c r="P154" s="11" t="s">
        <v>1844</v>
      </c>
      <c r="Q154" s="11"/>
      <c r="R154" s="12"/>
      <c r="S154" s="11"/>
      <c r="T154" s="20" t="s">
        <v>6</v>
      </c>
      <c r="U154" s="20" t="s">
        <v>138</v>
      </c>
      <c r="V154" s="13" t="s">
        <v>1845</v>
      </c>
      <c r="W154" s="11">
        <v>20.851963900000001</v>
      </c>
      <c r="X154" s="11">
        <v>78.961585600000006</v>
      </c>
      <c r="Y154" s="11" t="s">
        <v>1245</v>
      </c>
      <c r="Z154" s="14" t="e">
        <f ca="1">IF(_xludf.MAXIFS(#REF!,#REF!,D154)=0,"Before 31st Aug'23",_xludf.MAXIFS(#REF!,#REF!,D154))</f>
        <v>#NAME?</v>
      </c>
      <c r="AA154" s="8" t="e">
        <f>COUNTIFS(#REF!,E154,#REF!,"&gt;0")</f>
        <v>#REF!</v>
      </c>
      <c r="AB154" s="15">
        <v>0</v>
      </c>
      <c r="AC154" s="8">
        <v>0</v>
      </c>
      <c r="AD154" s="8">
        <v>47</v>
      </c>
      <c r="AE154" s="8">
        <v>0</v>
      </c>
      <c r="AF154" s="8" t="e">
        <f t="shared" si="1"/>
        <v>#REF!</v>
      </c>
      <c r="AG154" s="8" t="s">
        <v>587</v>
      </c>
      <c r="AH154" s="8" t="s">
        <v>588</v>
      </c>
      <c r="AI154" s="8" t="s">
        <v>485</v>
      </c>
      <c r="AJ154" s="8" t="s">
        <v>589</v>
      </c>
      <c r="AK154" s="8" t="s">
        <v>276</v>
      </c>
      <c r="AL154" s="8">
        <v>8</v>
      </c>
      <c r="AM154" s="8"/>
      <c r="AN154" s="16" t="s">
        <v>1846</v>
      </c>
      <c r="AO154" s="8"/>
      <c r="AP154" s="18" t="s">
        <v>1843</v>
      </c>
      <c r="AQ154" s="18" t="s">
        <v>593</v>
      </c>
      <c r="AR154" s="17" t="s">
        <v>1847</v>
      </c>
      <c r="AS154" s="18" t="s">
        <v>1848</v>
      </c>
      <c r="AT154" s="18" t="s">
        <v>579</v>
      </c>
      <c r="AU154" s="18" t="e">
        <f t="shared" si="2"/>
        <v>#REF!</v>
      </c>
      <c r="AV154" s="18" t="s">
        <v>973</v>
      </c>
      <c r="AW154" s="18" t="s">
        <v>597</v>
      </c>
      <c r="AX154" s="18" t="s">
        <v>596</v>
      </c>
      <c r="AY154" s="19">
        <v>45283</v>
      </c>
      <c r="AZ154" s="18"/>
      <c r="BA154" s="18" t="e">
        <f t="shared" si="3"/>
        <v>#REF!</v>
      </c>
      <c r="BB154" s="18"/>
      <c r="BC154" s="18" t="s">
        <v>596</v>
      </c>
      <c r="BD154" s="19">
        <v>45283</v>
      </c>
      <c r="BE154" s="18"/>
      <c r="BF154" s="18" t="e">
        <f t="shared" si="4"/>
        <v>#REF!</v>
      </c>
      <c r="BG154" s="18"/>
      <c r="BH154" s="18"/>
      <c r="BI154" s="18"/>
      <c r="BJ154" s="18" t="e">
        <f t="shared" si="5"/>
        <v>#REF!</v>
      </c>
      <c r="BK154" s="18" t="e">
        <f t="shared" si="6"/>
        <v>#REF!</v>
      </c>
    </row>
    <row r="155" spans="1:63" ht="13">
      <c r="A155" s="11">
        <v>154</v>
      </c>
      <c r="B155" s="11" t="s">
        <v>22</v>
      </c>
      <c r="C155" s="11" t="s">
        <v>4</v>
      </c>
      <c r="D155" s="11" t="s">
        <v>1849</v>
      </c>
      <c r="E155" s="12" t="str">
        <f t="shared" si="0"/>
        <v>JKEZ0042 - Umrangso Rd - Oinam Sankar Bhubon Singh Tyre Work</v>
      </c>
      <c r="F155" s="11" t="s">
        <v>1850</v>
      </c>
      <c r="G155" s="11" t="s">
        <v>1851</v>
      </c>
      <c r="H155" s="11" t="s">
        <v>468</v>
      </c>
      <c r="I155" s="11"/>
      <c r="J155" s="11" t="s">
        <v>33</v>
      </c>
      <c r="K155" s="11" t="s">
        <v>849</v>
      </c>
      <c r="L155" s="8"/>
      <c r="M155" s="8" t="s">
        <v>666</v>
      </c>
      <c r="N155" s="11" t="s">
        <v>667</v>
      </c>
      <c r="O155" s="11" t="s">
        <v>1852</v>
      </c>
      <c r="P155" s="11">
        <v>8099774358</v>
      </c>
      <c r="Q155" s="11"/>
      <c r="R155" s="12"/>
      <c r="S155" s="11"/>
      <c r="T155" s="20" t="s">
        <v>42</v>
      </c>
      <c r="U155" s="20" t="s">
        <v>1853</v>
      </c>
      <c r="V155" s="13" t="s">
        <v>1854</v>
      </c>
      <c r="W155" s="11">
        <v>25.512031</v>
      </c>
      <c r="X155" s="11">
        <v>92.764444999999995</v>
      </c>
      <c r="Y155" s="11" t="s">
        <v>1364</v>
      </c>
      <c r="Z155" s="14" t="e">
        <f ca="1">IF(_xludf.MAXIFS(#REF!,#REF!,D155)=0,"Before 31st Aug'23",_xludf.MAXIFS(#REF!,#REF!,D155))</f>
        <v>#NAME?</v>
      </c>
      <c r="AA155" s="8" t="e">
        <f>COUNTIFS(#REF!,E155,#REF!,"&gt;0")</f>
        <v>#REF!</v>
      </c>
      <c r="AB155" s="15">
        <v>0</v>
      </c>
      <c r="AC155" s="8">
        <v>0</v>
      </c>
      <c r="AD155" s="8">
        <v>38</v>
      </c>
      <c r="AE155" s="8">
        <v>0</v>
      </c>
      <c r="AF155" s="8" t="e">
        <f t="shared" si="1"/>
        <v>#REF!</v>
      </c>
      <c r="AG155" s="8" t="s">
        <v>681</v>
      </c>
      <c r="AH155" s="8" t="s">
        <v>22</v>
      </c>
      <c r="AI155" s="8" t="s">
        <v>4</v>
      </c>
      <c r="AJ155" s="8" t="s">
        <v>4</v>
      </c>
      <c r="AK155" s="8"/>
      <c r="AL155" s="8"/>
      <c r="AM155" s="8"/>
      <c r="AN155" s="16"/>
      <c r="AO155" s="8"/>
      <c r="AP155" s="18"/>
      <c r="AQ155" s="18"/>
      <c r="AR155" s="8"/>
      <c r="AS155" s="18"/>
      <c r="AT155" s="18"/>
      <c r="AU155" s="18" t="e">
        <f t="shared" si="2"/>
        <v>#REF!</v>
      </c>
      <c r="AV155" s="18" t="s">
        <v>677</v>
      </c>
      <c r="AW155" s="18"/>
      <c r="AX155" s="18"/>
      <c r="AY155" s="18"/>
      <c r="AZ155" s="18"/>
      <c r="BA155" s="18" t="e">
        <f t="shared" si="3"/>
        <v>#REF!</v>
      </c>
      <c r="BB155" s="18"/>
      <c r="BC155" s="18" t="s">
        <v>609</v>
      </c>
      <c r="BD155" s="18"/>
      <c r="BE155" s="18"/>
      <c r="BF155" s="18" t="e">
        <f t="shared" si="4"/>
        <v>#REF!</v>
      </c>
      <c r="BG155" s="18"/>
      <c r="BH155" s="18"/>
      <c r="BI155" s="18"/>
      <c r="BJ155" s="18" t="e">
        <f t="shared" si="5"/>
        <v>#REF!</v>
      </c>
      <c r="BK155" s="18" t="e">
        <f t="shared" si="6"/>
        <v>#REF!</v>
      </c>
    </row>
    <row r="156" spans="1:63" ht="13">
      <c r="A156" s="11">
        <v>155</v>
      </c>
      <c r="B156" s="11" t="s">
        <v>22</v>
      </c>
      <c r="C156" s="11" t="s">
        <v>4</v>
      </c>
      <c r="D156" s="11" t="s">
        <v>1855</v>
      </c>
      <c r="E156" s="12" t="str">
        <f t="shared" si="0"/>
        <v>JKEZ0043 - Mandideep - Mukesh Enterprises</v>
      </c>
      <c r="F156" s="11" t="s">
        <v>1856</v>
      </c>
      <c r="G156" s="11" t="s">
        <v>335</v>
      </c>
      <c r="H156" s="11" t="s">
        <v>447</v>
      </c>
      <c r="I156" s="11"/>
      <c r="J156" s="11" t="s">
        <v>33</v>
      </c>
      <c r="K156" s="11" t="s">
        <v>580</v>
      </c>
      <c r="L156" s="8"/>
      <c r="M156" s="8" t="s">
        <v>666</v>
      </c>
      <c r="N156" s="11" t="s">
        <v>667</v>
      </c>
      <c r="O156" s="11" t="s">
        <v>1857</v>
      </c>
      <c r="P156" s="11">
        <v>9009971825</v>
      </c>
      <c r="Q156" s="11"/>
      <c r="R156" s="12" t="s">
        <v>1858</v>
      </c>
      <c r="S156" s="11">
        <v>462046</v>
      </c>
      <c r="T156" s="20" t="s">
        <v>39</v>
      </c>
      <c r="U156" s="20" t="s">
        <v>305</v>
      </c>
      <c r="V156" s="13" t="s">
        <v>1859</v>
      </c>
      <c r="W156" s="11">
        <v>23.0990991</v>
      </c>
      <c r="X156" s="11">
        <v>77.511581699999994</v>
      </c>
      <c r="Y156" s="11" t="s">
        <v>355</v>
      </c>
      <c r="Z156" s="14" t="e">
        <f ca="1">IF(_xludf.MAXIFS(#REF!,#REF!,D156)=0,"Before 31st Aug'23",_xludf.MAXIFS(#REF!,#REF!,D156))</f>
        <v>#NAME?</v>
      </c>
      <c r="AA156" s="8" t="e">
        <f>COUNTIFS(#REF!,E156,#REF!,"&gt;0")</f>
        <v>#REF!</v>
      </c>
      <c r="AB156" s="15">
        <v>3</v>
      </c>
      <c r="AC156" s="8">
        <v>2</v>
      </c>
      <c r="AD156" s="8">
        <v>2</v>
      </c>
      <c r="AE156" s="8" t="e">
        <f>VLOOKUP(D156,#REF!,5,0)</f>
        <v>#REF!</v>
      </c>
      <c r="AF156" s="8" t="e">
        <f t="shared" si="1"/>
        <v>#REF!</v>
      </c>
      <c r="AG156" s="8" t="s">
        <v>587</v>
      </c>
      <c r="AH156" s="8" t="s">
        <v>602</v>
      </c>
      <c r="AI156" s="8" t="s">
        <v>485</v>
      </c>
      <c r="AJ156" s="8" t="s">
        <v>709</v>
      </c>
      <c r="AK156" s="8" t="s">
        <v>637</v>
      </c>
      <c r="AL156" s="8">
        <v>9</v>
      </c>
      <c r="AM156" s="8"/>
      <c r="AN156" s="16" t="s">
        <v>1860</v>
      </c>
      <c r="AO156" s="8"/>
      <c r="AP156" s="18" t="s">
        <v>1857</v>
      </c>
      <c r="AQ156" s="18" t="s">
        <v>828</v>
      </c>
      <c r="AR156" s="17" t="s">
        <v>1861</v>
      </c>
      <c r="AS156" s="18" t="s">
        <v>1862</v>
      </c>
      <c r="AT156" s="18" t="s">
        <v>579</v>
      </c>
      <c r="AU156" s="18" t="e">
        <f t="shared" si="2"/>
        <v>#REF!</v>
      </c>
      <c r="AV156" s="18" t="s">
        <v>677</v>
      </c>
      <c r="AW156" s="18"/>
      <c r="AX156" s="18"/>
      <c r="AY156" s="18"/>
      <c r="AZ156" s="18"/>
      <c r="BA156" s="18" t="e">
        <f t="shared" si="3"/>
        <v>#REF!</v>
      </c>
      <c r="BB156" s="18"/>
      <c r="BC156" s="18" t="s">
        <v>609</v>
      </c>
      <c r="BD156" s="18"/>
      <c r="BE156" s="18"/>
      <c r="BF156" s="18" t="e">
        <f t="shared" si="4"/>
        <v>#REF!</v>
      </c>
      <c r="BG156" s="18"/>
      <c r="BH156" s="18"/>
      <c r="BI156" s="18"/>
      <c r="BJ156" s="18" t="e">
        <f t="shared" si="5"/>
        <v>#REF!</v>
      </c>
      <c r="BK156" s="18" t="e">
        <f t="shared" si="6"/>
        <v>#REF!</v>
      </c>
    </row>
    <row r="157" spans="1:63" ht="13">
      <c r="A157" s="11">
        <v>156</v>
      </c>
      <c r="B157" s="11" t="s">
        <v>22</v>
      </c>
      <c r="C157" s="11" t="s">
        <v>4</v>
      </c>
      <c r="D157" s="11" t="s">
        <v>272</v>
      </c>
      <c r="E157" s="12" t="str">
        <f t="shared" si="0"/>
        <v>JKEZ0044 - Bamora Sagar - Jk Tyre Service Center</v>
      </c>
      <c r="F157" s="11" t="s">
        <v>1863</v>
      </c>
      <c r="G157" s="11" t="s">
        <v>1864</v>
      </c>
      <c r="H157" s="11" t="s">
        <v>447</v>
      </c>
      <c r="I157" s="11"/>
      <c r="J157" s="11" t="s">
        <v>33</v>
      </c>
      <c r="K157" s="11" t="s">
        <v>580</v>
      </c>
      <c r="L157" s="8"/>
      <c r="M157" s="8" t="s">
        <v>666</v>
      </c>
      <c r="N157" s="11" t="s">
        <v>667</v>
      </c>
      <c r="O157" s="11" t="s">
        <v>1865</v>
      </c>
      <c r="P157" s="11">
        <v>6260848754</v>
      </c>
      <c r="Q157" s="11"/>
      <c r="R157" s="12"/>
      <c r="S157" s="11"/>
      <c r="T157" s="20" t="s">
        <v>39</v>
      </c>
      <c r="U157" s="20" t="s">
        <v>203</v>
      </c>
      <c r="V157" s="13" t="s">
        <v>1866</v>
      </c>
      <c r="W157" s="11">
        <v>23.891652109999999</v>
      </c>
      <c r="X157" s="11">
        <v>78.816864120000005</v>
      </c>
      <c r="Y157" s="11" t="s">
        <v>1867</v>
      </c>
      <c r="Z157" s="14" t="e">
        <f ca="1">IF(_xludf.MAXIFS(#REF!,#REF!,D157)=0,"Before 31st Aug'23",_xludf.MAXIFS(#REF!,#REF!,D157))</f>
        <v>#NAME?</v>
      </c>
      <c r="AA157" s="8" t="e">
        <f>COUNTIFS(#REF!,E157,#REF!,"&gt;0")</f>
        <v>#REF!</v>
      </c>
      <c r="AB157" s="15">
        <v>0</v>
      </c>
      <c r="AC157" s="8">
        <v>2</v>
      </c>
      <c r="AD157" s="4">
        <v>1</v>
      </c>
      <c r="AE157" s="8">
        <v>0</v>
      </c>
      <c r="AF157" s="8" t="e">
        <f t="shared" si="1"/>
        <v>#REF!</v>
      </c>
      <c r="AG157" s="8" t="s">
        <v>587</v>
      </c>
      <c r="AH157" s="8" t="s">
        <v>588</v>
      </c>
      <c r="AI157" s="8" t="s">
        <v>485</v>
      </c>
      <c r="AJ157" s="8" t="s">
        <v>709</v>
      </c>
      <c r="AK157" s="8" t="s">
        <v>603</v>
      </c>
      <c r="AL157" s="8">
        <v>10</v>
      </c>
      <c r="AM157" s="8" t="s">
        <v>242</v>
      </c>
      <c r="AN157" s="16" t="s">
        <v>1868</v>
      </c>
      <c r="AO157" s="8"/>
      <c r="AP157" s="18" t="s">
        <v>1865</v>
      </c>
      <c r="AQ157" s="18" t="s">
        <v>957</v>
      </c>
      <c r="AR157" s="17" t="s">
        <v>1869</v>
      </c>
      <c r="AS157" s="18" t="s">
        <v>1870</v>
      </c>
      <c r="AT157" s="18" t="s">
        <v>579</v>
      </c>
      <c r="AU157" s="18" t="e">
        <f t="shared" si="2"/>
        <v>#REF!</v>
      </c>
      <c r="AV157" s="18" t="s">
        <v>609</v>
      </c>
      <c r="AW157" s="18"/>
      <c r="AX157" s="18"/>
      <c r="AY157" s="18"/>
      <c r="AZ157" s="18"/>
      <c r="BA157" s="18" t="e">
        <f t="shared" si="3"/>
        <v>#REF!</v>
      </c>
      <c r="BB157" s="18"/>
      <c r="BC157" s="18" t="s">
        <v>609</v>
      </c>
      <c r="BD157" s="18"/>
      <c r="BE157" s="18"/>
      <c r="BF157" s="18" t="e">
        <f t="shared" si="4"/>
        <v>#REF!</v>
      </c>
      <c r="BG157" s="18"/>
      <c r="BH157" s="18"/>
      <c r="BI157" s="18"/>
      <c r="BJ157" s="18" t="e">
        <f t="shared" si="5"/>
        <v>#REF!</v>
      </c>
      <c r="BK157" s="18" t="e">
        <f t="shared" si="6"/>
        <v>#REF!</v>
      </c>
    </row>
    <row r="158" spans="1:63" ht="13">
      <c r="A158" s="11">
        <v>157</v>
      </c>
      <c r="B158" s="11" t="s">
        <v>1871</v>
      </c>
      <c r="C158" s="11" t="s">
        <v>4</v>
      </c>
      <c r="D158" s="11" t="s">
        <v>94</v>
      </c>
      <c r="E158" s="44" t="str">
        <f t="shared" si="0"/>
        <v>JKEZ0045 - Haldia Kali - Adiba Super Tyre</v>
      </c>
      <c r="F158" s="11" t="s">
        <v>1872</v>
      </c>
      <c r="G158" s="11" t="s">
        <v>1873</v>
      </c>
      <c r="H158" s="11" t="s">
        <v>447</v>
      </c>
      <c r="I158" s="11"/>
      <c r="J158" s="11" t="s">
        <v>485</v>
      </c>
      <c r="K158" s="11" t="s">
        <v>580</v>
      </c>
      <c r="L158" s="8"/>
      <c r="M158" s="8" t="s">
        <v>666</v>
      </c>
      <c r="N158" s="11" t="s">
        <v>667</v>
      </c>
      <c r="O158" s="11" t="s">
        <v>1874</v>
      </c>
      <c r="P158" s="11" t="s">
        <v>1875</v>
      </c>
      <c r="Q158" s="11"/>
      <c r="R158" s="12" t="s">
        <v>1876</v>
      </c>
      <c r="S158" s="11">
        <v>721625</v>
      </c>
      <c r="T158" s="20" t="s">
        <v>34</v>
      </c>
      <c r="U158" s="20" t="s">
        <v>330</v>
      </c>
      <c r="V158" s="53" t="s">
        <v>1877</v>
      </c>
      <c r="W158" s="11">
        <v>22.084379219999999</v>
      </c>
      <c r="X158" s="11">
        <v>88.047454799999997</v>
      </c>
      <c r="Y158" s="11" t="s">
        <v>1878</v>
      </c>
      <c r="Z158" s="14" t="e">
        <f ca="1">IF(_xludf.MAXIFS(#REF!,#REF!,D158)=0,"Before 31st Aug'23",_xludf.MAXIFS(#REF!,#REF!,D158))</f>
        <v>#NAME?</v>
      </c>
      <c r="AA158" s="8" t="e">
        <f>COUNTIFS(#REF!,E158,#REF!,"&gt;0")</f>
        <v>#REF!</v>
      </c>
      <c r="AB158" s="15">
        <v>21</v>
      </c>
      <c r="AC158" s="8">
        <v>24</v>
      </c>
      <c r="AD158" s="8">
        <v>178</v>
      </c>
      <c r="AE158" s="8" t="e">
        <f>VLOOKUP(D158,#REF!,5,0)</f>
        <v>#REF!</v>
      </c>
      <c r="AF158" s="8" t="e">
        <f t="shared" si="1"/>
        <v>#REF!</v>
      </c>
      <c r="AG158" s="8" t="s">
        <v>587</v>
      </c>
      <c r="AH158" s="8" t="s">
        <v>695</v>
      </c>
      <c r="AI158" s="8" t="s">
        <v>8</v>
      </c>
      <c r="AJ158" s="8" t="s">
        <v>4</v>
      </c>
      <c r="AK158" s="8" t="s">
        <v>637</v>
      </c>
      <c r="AL158" s="8">
        <v>7</v>
      </c>
      <c r="AM158" s="8" t="s">
        <v>240</v>
      </c>
      <c r="AN158" s="16" t="s">
        <v>1879</v>
      </c>
      <c r="AO158" s="17" t="s">
        <v>1880</v>
      </c>
      <c r="AP158" s="16" t="s">
        <v>1874</v>
      </c>
      <c r="AQ158" s="36" t="s">
        <v>957</v>
      </c>
      <c r="AR158" s="37" t="s">
        <v>1881</v>
      </c>
      <c r="AS158" s="36" t="s">
        <v>1882</v>
      </c>
      <c r="AT158" s="18" t="s">
        <v>579</v>
      </c>
      <c r="AU158" s="18" t="e">
        <f t="shared" si="2"/>
        <v>#REF!</v>
      </c>
      <c r="AV158" s="18" t="s">
        <v>596</v>
      </c>
      <c r="AW158" s="18" t="s">
        <v>597</v>
      </c>
      <c r="AX158" s="18"/>
      <c r="AY158" s="18"/>
      <c r="AZ158" s="18"/>
      <c r="BA158" s="18" t="e">
        <f t="shared" si="3"/>
        <v>#REF!</v>
      </c>
      <c r="BB158" s="26" t="s">
        <v>702</v>
      </c>
      <c r="BC158" s="18" t="s">
        <v>596</v>
      </c>
      <c r="BD158" s="18"/>
      <c r="BE158" s="18"/>
      <c r="BF158" s="18" t="e">
        <f t="shared" si="4"/>
        <v>#REF!</v>
      </c>
      <c r="BG158" s="18"/>
      <c r="BH158" s="18"/>
      <c r="BI158" s="18"/>
      <c r="BJ158" s="18" t="e">
        <f t="shared" si="5"/>
        <v>#REF!</v>
      </c>
      <c r="BK158" s="18" t="e">
        <f t="shared" si="6"/>
        <v>#REF!</v>
      </c>
    </row>
    <row r="159" spans="1:63" ht="13">
      <c r="A159" s="11">
        <v>158</v>
      </c>
      <c r="B159" s="11" t="s">
        <v>22</v>
      </c>
      <c r="C159" s="11" t="s">
        <v>4</v>
      </c>
      <c r="D159" s="11" t="s">
        <v>1883</v>
      </c>
      <c r="E159" s="12" t="str">
        <f t="shared" si="0"/>
        <v>JKEZ0046 - Bargarh Kalapani - Delux-2 Tyre Shop</v>
      </c>
      <c r="F159" s="11" t="s">
        <v>1884</v>
      </c>
      <c r="G159" s="11" t="s">
        <v>716</v>
      </c>
      <c r="H159" s="11" t="s">
        <v>447</v>
      </c>
      <c r="I159" s="11"/>
      <c r="J159" s="11" t="s">
        <v>579</v>
      </c>
      <c r="K159" s="11" t="s">
        <v>580</v>
      </c>
      <c r="L159" s="8"/>
      <c r="M159" s="8" t="s">
        <v>666</v>
      </c>
      <c r="N159" s="11" t="s">
        <v>667</v>
      </c>
      <c r="O159" s="11" t="s">
        <v>717</v>
      </c>
      <c r="P159" s="11">
        <v>7377377479</v>
      </c>
      <c r="Q159" s="11"/>
      <c r="R159" s="12"/>
      <c r="S159" s="11"/>
      <c r="T159" s="20" t="s">
        <v>3</v>
      </c>
      <c r="U159" s="20" t="s">
        <v>136</v>
      </c>
      <c r="V159" s="13" t="s">
        <v>1885</v>
      </c>
      <c r="W159" s="11">
        <v>21.347930900000001</v>
      </c>
      <c r="X159" s="11">
        <v>83.658472000000003</v>
      </c>
      <c r="Y159" s="11" t="s">
        <v>4</v>
      </c>
      <c r="Z159" s="14" t="e">
        <f ca="1">IF(_xludf.MAXIFS(#REF!,#REF!,D159)=0,"Before 31st Aug'23",_xludf.MAXIFS(#REF!,#REF!,D159))</f>
        <v>#NAME?</v>
      </c>
      <c r="AA159" s="8" t="e">
        <f>COUNTIFS(#REF!,E159,#REF!,"&gt;0")</f>
        <v>#REF!</v>
      </c>
      <c r="AB159" s="15">
        <v>1</v>
      </c>
      <c r="AC159" s="8">
        <v>0</v>
      </c>
      <c r="AD159" s="8">
        <v>4</v>
      </c>
      <c r="AE159" s="8">
        <v>0</v>
      </c>
      <c r="AF159" s="8" t="e">
        <f t="shared" si="1"/>
        <v>#REF!</v>
      </c>
      <c r="AG159" s="8" t="s">
        <v>587</v>
      </c>
      <c r="AH159" s="8" t="s">
        <v>588</v>
      </c>
      <c r="AI159" s="8" t="s">
        <v>485</v>
      </c>
      <c r="AJ159" s="8" t="s">
        <v>589</v>
      </c>
      <c r="AK159" s="8" t="s">
        <v>276</v>
      </c>
      <c r="AL159" s="8">
        <v>7</v>
      </c>
      <c r="AM159" s="8" t="s">
        <v>224</v>
      </c>
      <c r="AN159" s="16" t="s">
        <v>720</v>
      </c>
      <c r="AO159" s="8"/>
      <c r="AP159" s="18"/>
      <c r="AQ159" s="18"/>
      <c r="AR159" s="8"/>
      <c r="AS159" s="18"/>
      <c r="AT159" s="18"/>
      <c r="AU159" s="18" t="e">
        <f t="shared" si="2"/>
        <v>#REF!</v>
      </c>
      <c r="AV159" s="18" t="s">
        <v>609</v>
      </c>
      <c r="AW159" s="18"/>
      <c r="AX159" s="18"/>
      <c r="AY159" s="18"/>
      <c r="AZ159" s="18"/>
      <c r="BA159" s="18" t="e">
        <f t="shared" si="3"/>
        <v>#REF!</v>
      </c>
      <c r="BB159" s="18"/>
      <c r="BC159" s="18" t="s">
        <v>609</v>
      </c>
      <c r="BD159" s="18"/>
      <c r="BE159" s="18"/>
      <c r="BF159" s="18" t="e">
        <f t="shared" si="4"/>
        <v>#REF!</v>
      </c>
      <c r="BG159" s="18"/>
      <c r="BH159" s="18"/>
      <c r="BI159" s="18"/>
      <c r="BJ159" s="18" t="e">
        <f t="shared" si="5"/>
        <v>#REF!</v>
      </c>
      <c r="BK159" s="18" t="e">
        <f t="shared" si="6"/>
        <v>#REF!</v>
      </c>
    </row>
    <row r="160" spans="1:63" ht="13">
      <c r="A160" s="11">
        <v>159</v>
      </c>
      <c r="B160" s="11" t="s">
        <v>22</v>
      </c>
      <c r="C160" s="11" t="s">
        <v>4</v>
      </c>
      <c r="D160" s="11" t="s">
        <v>67</v>
      </c>
      <c r="E160" s="44" t="str">
        <f t="shared" si="0"/>
        <v>JKSZ0017 - Kuthambakkam - Siva Shankar Puncher Shop</v>
      </c>
      <c r="F160" s="11" t="s">
        <v>1886</v>
      </c>
      <c r="G160" s="11" t="s">
        <v>328</v>
      </c>
      <c r="H160" s="11" t="s">
        <v>447</v>
      </c>
      <c r="I160" s="11"/>
      <c r="J160" s="11" t="s">
        <v>579</v>
      </c>
      <c r="K160" s="11" t="s">
        <v>580</v>
      </c>
      <c r="L160" s="8"/>
      <c r="M160" s="8" t="s">
        <v>1042</v>
      </c>
      <c r="N160" s="11" t="s">
        <v>1014</v>
      </c>
      <c r="O160" s="11" t="s">
        <v>1887</v>
      </c>
      <c r="P160" s="11" t="s">
        <v>1888</v>
      </c>
      <c r="Q160" s="11"/>
      <c r="R160" s="12" t="s">
        <v>1889</v>
      </c>
      <c r="S160" s="11">
        <v>600123</v>
      </c>
      <c r="T160" s="20" t="s">
        <v>343</v>
      </c>
      <c r="U160" s="20" t="s">
        <v>1890</v>
      </c>
      <c r="V160" s="29" t="s">
        <v>1891</v>
      </c>
      <c r="W160" s="11">
        <v>13.02985851</v>
      </c>
      <c r="X160" s="11">
        <v>80.031875600000006</v>
      </c>
      <c r="Y160" s="11" t="s">
        <v>1312</v>
      </c>
      <c r="Z160" s="14" t="e">
        <f ca="1">IF(_xludf.MAXIFS(#REF!,#REF!,D160)=0,"Before 31st Aug'23",_xludf.MAXIFS(#REF!,#REF!,D160))</f>
        <v>#NAME?</v>
      </c>
      <c r="AA160" s="8" t="e">
        <f>COUNTIFS(#REF!,E160,#REF!,"&gt;0")</f>
        <v>#REF!</v>
      </c>
      <c r="AB160" s="15">
        <v>5</v>
      </c>
      <c r="AC160" s="8">
        <v>2</v>
      </c>
      <c r="AD160" s="8">
        <v>210</v>
      </c>
      <c r="AE160" s="8" t="e">
        <f>VLOOKUP(D160,#REF!,5,0)</f>
        <v>#REF!</v>
      </c>
      <c r="AF160" s="8" t="e">
        <f t="shared" si="1"/>
        <v>#REF!</v>
      </c>
      <c r="AG160" s="8" t="s">
        <v>587</v>
      </c>
      <c r="AH160" s="8" t="s">
        <v>695</v>
      </c>
      <c r="AI160" s="8" t="s">
        <v>485</v>
      </c>
      <c r="AJ160" s="8" t="s">
        <v>589</v>
      </c>
      <c r="AK160" s="8" t="s">
        <v>637</v>
      </c>
      <c r="AL160" s="8">
        <v>8</v>
      </c>
      <c r="AM160" s="8" t="s">
        <v>242</v>
      </c>
      <c r="AN160" s="16"/>
      <c r="AO160" s="8"/>
      <c r="AP160" s="18" t="s">
        <v>1887</v>
      </c>
      <c r="AQ160" s="18" t="s">
        <v>921</v>
      </c>
      <c r="AR160" s="17" t="s">
        <v>1892</v>
      </c>
      <c r="AS160" s="18" t="s">
        <v>1893</v>
      </c>
      <c r="AT160" s="18" t="s">
        <v>579</v>
      </c>
      <c r="AU160" s="18" t="e">
        <f t="shared" si="2"/>
        <v>#REF!</v>
      </c>
      <c r="AV160" s="18" t="s">
        <v>596</v>
      </c>
      <c r="AW160" s="18" t="s">
        <v>597</v>
      </c>
      <c r="AX160" s="18" t="s">
        <v>596</v>
      </c>
      <c r="AY160" s="21">
        <v>45266</v>
      </c>
      <c r="AZ160" s="18"/>
      <c r="BA160" s="18" t="e">
        <f t="shared" si="3"/>
        <v>#REF!</v>
      </c>
      <c r="BB160" s="26" t="s">
        <v>702</v>
      </c>
      <c r="BC160" s="18" t="s">
        <v>596</v>
      </c>
      <c r="BD160" s="18"/>
      <c r="BE160" s="18"/>
      <c r="BF160" s="18" t="e">
        <f t="shared" si="4"/>
        <v>#REF!</v>
      </c>
      <c r="BG160" s="18"/>
      <c r="BH160" s="18"/>
      <c r="BI160" s="18"/>
      <c r="BJ160" s="18" t="e">
        <f t="shared" si="5"/>
        <v>#REF!</v>
      </c>
      <c r="BK160" s="18" t="e">
        <f t="shared" si="6"/>
        <v>#REF!</v>
      </c>
    </row>
    <row r="161" spans="1:63" ht="13">
      <c r="A161" s="11">
        <v>160</v>
      </c>
      <c r="B161" s="11" t="s">
        <v>22</v>
      </c>
      <c r="C161" s="11" t="s">
        <v>4</v>
      </c>
      <c r="D161" s="11" t="s">
        <v>66</v>
      </c>
      <c r="E161" s="44" t="str">
        <f t="shared" si="0"/>
        <v>JKWZ0066 - Singrauli Bandhaura - Baba Tyre Workshop &amp; Washing Greasing Point</v>
      </c>
      <c r="F161" s="11" t="s">
        <v>1894</v>
      </c>
      <c r="G161" s="11" t="s">
        <v>1895</v>
      </c>
      <c r="H161" s="11" t="s">
        <v>447</v>
      </c>
      <c r="I161" s="11"/>
      <c r="J161" s="11" t="s">
        <v>579</v>
      </c>
      <c r="K161" s="11" t="s">
        <v>580</v>
      </c>
      <c r="L161" s="8"/>
      <c r="M161" s="8" t="s">
        <v>581</v>
      </c>
      <c r="N161" s="11" t="s">
        <v>667</v>
      </c>
      <c r="O161" s="11" t="s">
        <v>1896</v>
      </c>
      <c r="P161" s="11">
        <v>9977830629</v>
      </c>
      <c r="Q161" s="11"/>
      <c r="R161" s="12" t="s">
        <v>1897</v>
      </c>
      <c r="S161" s="11">
        <v>486886</v>
      </c>
      <c r="T161" s="20" t="s">
        <v>39</v>
      </c>
      <c r="U161" s="20" t="s">
        <v>1898</v>
      </c>
      <c r="V161" s="29" t="s">
        <v>1899</v>
      </c>
      <c r="W161" s="11">
        <v>24.015507289999999</v>
      </c>
      <c r="X161" s="11">
        <v>82.424940179999993</v>
      </c>
      <c r="Y161" s="11" t="s">
        <v>1900</v>
      </c>
      <c r="Z161" s="14" t="e">
        <f ca="1">IF(_xludf.MAXIFS(#REF!,#REF!,D161)=0,"Before 31st Aug'23",_xludf.MAXIFS(#REF!,#REF!,D161))</f>
        <v>#NAME?</v>
      </c>
      <c r="AA161" s="8" t="e">
        <f>COUNTIFS(#REF!,E161,#REF!,"&gt;0")</f>
        <v>#REF!</v>
      </c>
      <c r="AB161" s="15">
        <v>0</v>
      </c>
      <c r="AC161" s="8">
        <v>0</v>
      </c>
      <c r="AD161" s="8">
        <v>39</v>
      </c>
      <c r="AE161" s="8">
        <v>0</v>
      </c>
      <c r="AF161" s="8" t="e">
        <f t="shared" si="1"/>
        <v>#REF!</v>
      </c>
      <c r="AG161" s="8" t="s">
        <v>587</v>
      </c>
      <c r="AH161" s="8" t="s">
        <v>695</v>
      </c>
      <c r="AI161" s="8" t="s">
        <v>8</v>
      </c>
      <c r="AJ161" s="8" t="s">
        <v>4</v>
      </c>
      <c r="AK161" s="8" t="s">
        <v>284</v>
      </c>
      <c r="AL161" s="8">
        <v>9</v>
      </c>
      <c r="AM161" s="8" t="s">
        <v>240</v>
      </c>
      <c r="AN161" s="16" t="s">
        <v>1901</v>
      </c>
      <c r="AO161" s="8"/>
      <c r="AP161" s="18" t="s">
        <v>1896</v>
      </c>
      <c r="AQ161" s="18" t="s">
        <v>593</v>
      </c>
      <c r="AR161" s="17" t="s">
        <v>1902</v>
      </c>
      <c r="AS161" s="18" t="s">
        <v>1903</v>
      </c>
      <c r="AT161" s="18" t="s">
        <v>579</v>
      </c>
      <c r="AU161" s="18" t="e">
        <f t="shared" si="2"/>
        <v>#REF!</v>
      </c>
      <c r="AV161" s="18" t="s">
        <v>596</v>
      </c>
      <c r="AW161" s="18" t="s">
        <v>597</v>
      </c>
      <c r="AX161" s="18"/>
      <c r="AY161" s="18"/>
      <c r="AZ161" s="18"/>
      <c r="BA161" s="18" t="e">
        <f t="shared" si="3"/>
        <v>#REF!</v>
      </c>
      <c r="BB161" s="26" t="s">
        <v>702</v>
      </c>
      <c r="BC161" s="18" t="s">
        <v>596</v>
      </c>
      <c r="BD161" s="18"/>
      <c r="BE161" s="18"/>
      <c r="BF161" s="18" t="e">
        <f t="shared" si="4"/>
        <v>#REF!</v>
      </c>
      <c r="BG161" s="18"/>
      <c r="BH161" s="18"/>
      <c r="BI161" s="18"/>
      <c r="BJ161" s="18" t="e">
        <f t="shared" si="5"/>
        <v>#REF!</v>
      </c>
      <c r="BK161" s="18" t="e">
        <f t="shared" si="6"/>
        <v>#REF!</v>
      </c>
    </row>
    <row r="162" spans="1:63" ht="13">
      <c r="A162" s="11">
        <v>161</v>
      </c>
      <c r="B162" s="11" t="s">
        <v>22</v>
      </c>
      <c r="C162" s="11" t="s">
        <v>4</v>
      </c>
      <c r="D162" s="11" t="s">
        <v>241</v>
      </c>
      <c r="E162" s="12" t="str">
        <f t="shared" si="0"/>
        <v>JKWZ0067 - Murgapat Keonjhar - Ahmad Raza Tyre Shop</v>
      </c>
      <c r="F162" s="11" t="s">
        <v>1904</v>
      </c>
      <c r="G162" s="11" t="s">
        <v>1905</v>
      </c>
      <c r="H162" s="11" t="s">
        <v>447</v>
      </c>
      <c r="I162" s="11"/>
      <c r="J162" s="11" t="s">
        <v>33</v>
      </c>
      <c r="K162" s="11" t="s">
        <v>580</v>
      </c>
      <c r="L162" s="8"/>
      <c r="M162" s="8" t="s">
        <v>581</v>
      </c>
      <c r="N162" s="11" t="s">
        <v>667</v>
      </c>
      <c r="O162" s="11" t="s">
        <v>1906</v>
      </c>
      <c r="P162" s="11" t="s">
        <v>1907</v>
      </c>
      <c r="Q162" s="11"/>
      <c r="R162" s="12" t="s">
        <v>1908</v>
      </c>
      <c r="S162" s="11">
        <v>757037</v>
      </c>
      <c r="T162" s="11" t="s">
        <v>3</v>
      </c>
      <c r="U162" s="11" t="s">
        <v>285</v>
      </c>
      <c r="V162" s="13" t="s">
        <v>1909</v>
      </c>
      <c r="W162" s="11">
        <v>21.826626040000001</v>
      </c>
      <c r="X162" s="11">
        <v>85.835563539999995</v>
      </c>
      <c r="Y162" s="11" t="s">
        <v>355</v>
      </c>
      <c r="Z162" s="14" t="e">
        <f ca="1">IF(_xludf.MAXIFS(#REF!,#REF!,D162)=0,"Before 31st Aug'23",_xludf.MAXIFS(#REF!,#REF!,D162))</f>
        <v>#NAME?</v>
      </c>
      <c r="AA162" s="8" t="e">
        <f>COUNTIFS(#REF!,E162,#REF!,"&gt;0")</f>
        <v>#REF!</v>
      </c>
      <c r="AB162" s="15">
        <v>9</v>
      </c>
      <c r="AC162" s="8">
        <v>0</v>
      </c>
      <c r="AD162" s="8">
        <v>20</v>
      </c>
      <c r="AE162" s="8">
        <v>0</v>
      </c>
      <c r="AF162" s="8" t="e">
        <f t="shared" si="1"/>
        <v>#REF!</v>
      </c>
      <c r="AG162" s="8" t="s">
        <v>587</v>
      </c>
      <c r="AH162" s="8" t="s">
        <v>695</v>
      </c>
      <c r="AI162" s="8" t="s">
        <v>485</v>
      </c>
      <c r="AJ162" s="8" t="s">
        <v>589</v>
      </c>
      <c r="AK162" s="8" t="s">
        <v>276</v>
      </c>
      <c r="AL162" s="8">
        <v>8</v>
      </c>
      <c r="AM162" s="8" t="s">
        <v>242</v>
      </c>
      <c r="AN162" s="16"/>
      <c r="AO162" s="8"/>
      <c r="AP162" s="18" t="s">
        <v>1906</v>
      </c>
      <c r="AQ162" s="18" t="s">
        <v>722</v>
      </c>
      <c r="AR162" s="17" t="s">
        <v>1910</v>
      </c>
      <c r="AS162" s="18" t="s">
        <v>1911</v>
      </c>
      <c r="AT162" s="18" t="s">
        <v>579</v>
      </c>
      <c r="AU162" s="18" t="e">
        <f t="shared" si="2"/>
        <v>#REF!</v>
      </c>
      <c r="AV162" s="18" t="s">
        <v>596</v>
      </c>
      <c r="AW162" s="18"/>
      <c r="AX162" s="18"/>
      <c r="AY162" s="18"/>
      <c r="AZ162" s="18"/>
      <c r="BA162" s="18" t="e">
        <f t="shared" si="3"/>
        <v>#REF!</v>
      </c>
      <c r="BB162" s="26" t="s">
        <v>702</v>
      </c>
      <c r="BC162" s="18" t="s">
        <v>609</v>
      </c>
      <c r="BD162" s="18"/>
      <c r="BE162" s="18"/>
      <c r="BF162" s="18" t="e">
        <f t="shared" si="4"/>
        <v>#REF!</v>
      </c>
      <c r="BG162" s="18"/>
      <c r="BH162" s="18"/>
      <c r="BI162" s="18"/>
      <c r="BJ162" s="18" t="e">
        <f t="shared" si="5"/>
        <v>#REF!</v>
      </c>
      <c r="BK162" s="18" t="e">
        <f t="shared" si="6"/>
        <v>#REF!</v>
      </c>
    </row>
    <row r="163" spans="1:63" ht="13">
      <c r="A163" s="11">
        <v>162</v>
      </c>
      <c r="B163" s="11" t="s">
        <v>22</v>
      </c>
      <c r="C163" s="11" t="s">
        <v>4</v>
      </c>
      <c r="D163" s="11" t="s">
        <v>252</v>
      </c>
      <c r="E163" s="44" t="str">
        <f t="shared" si="0"/>
        <v>JKWZ0068 - Singrauli Gahakhand - Bihar Tyre Work Shop</v>
      </c>
      <c r="F163" s="11" t="s">
        <v>1912</v>
      </c>
      <c r="G163" s="11" t="s">
        <v>1913</v>
      </c>
      <c r="H163" s="11" t="s">
        <v>447</v>
      </c>
      <c r="I163" s="11"/>
      <c r="J163" s="11" t="s">
        <v>579</v>
      </c>
      <c r="K163" s="11" t="s">
        <v>580</v>
      </c>
      <c r="L163" s="8"/>
      <c r="M163" s="8" t="s">
        <v>581</v>
      </c>
      <c r="N163" s="11" t="s">
        <v>667</v>
      </c>
      <c r="O163" s="11" t="s">
        <v>1914</v>
      </c>
      <c r="P163" s="11">
        <v>6267545630</v>
      </c>
      <c r="Q163" s="11"/>
      <c r="R163" s="12"/>
      <c r="S163" s="11"/>
      <c r="T163" s="20" t="s">
        <v>39</v>
      </c>
      <c r="U163" s="20" t="s">
        <v>1898</v>
      </c>
      <c r="V163" s="29" t="s">
        <v>1915</v>
      </c>
      <c r="W163" s="11">
        <v>24.01937998</v>
      </c>
      <c r="X163" s="11">
        <v>82.427079509999999</v>
      </c>
      <c r="Y163" s="11" t="s">
        <v>445</v>
      </c>
      <c r="Z163" s="14" t="e">
        <f ca="1">IF(_xludf.MAXIFS(#REF!,#REF!,D163)=0,"Before 31st Aug'23",_xludf.MAXIFS(#REF!,#REF!,D163))</f>
        <v>#NAME?</v>
      </c>
      <c r="AA163" s="8" t="e">
        <f>COUNTIFS(#REF!,E163,#REF!,"&gt;0")</f>
        <v>#REF!</v>
      </c>
      <c r="AB163" s="15">
        <v>0</v>
      </c>
      <c r="AC163" s="8">
        <v>0</v>
      </c>
      <c r="AD163" s="8">
        <v>817</v>
      </c>
      <c r="AE163" s="8">
        <v>0</v>
      </c>
      <c r="AF163" s="8" t="e">
        <f t="shared" si="1"/>
        <v>#REF!</v>
      </c>
      <c r="AG163" s="8" t="s">
        <v>587</v>
      </c>
      <c r="AH163" s="8" t="s">
        <v>695</v>
      </c>
      <c r="AI163" s="8" t="s">
        <v>485</v>
      </c>
      <c r="AJ163" s="8" t="s">
        <v>589</v>
      </c>
      <c r="AK163" s="8" t="s">
        <v>637</v>
      </c>
      <c r="AL163" s="8">
        <v>10</v>
      </c>
      <c r="AM163" s="8" t="s">
        <v>224</v>
      </c>
      <c r="AN163" s="16"/>
      <c r="AO163" s="8"/>
      <c r="AP163" s="18" t="s">
        <v>1916</v>
      </c>
      <c r="AQ163" s="18" t="s">
        <v>639</v>
      </c>
      <c r="AR163" s="17" t="s">
        <v>1917</v>
      </c>
      <c r="AS163" s="18" t="s">
        <v>1918</v>
      </c>
      <c r="AT163" s="18" t="s">
        <v>579</v>
      </c>
      <c r="AU163" s="18" t="e">
        <f t="shared" si="2"/>
        <v>#REF!</v>
      </c>
      <c r="AV163" s="18" t="s">
        <v>596</v>
      </c>
      <c r="AW163" s="18" t="s">
        <v>597</v>
      </c>
      <c r="AX163" s="21"/>
      <c r="AY163" s="21">
        <v>45123</v>
      </c>
      <c r="AZ163" s="18" t="s">
        <v>1919</v>
      </c>
      <c r="BA163" s="18" t="e">
        <f t="shared" si="3"/>
        <v>#REF!</v>
      </c>
      <c r="BB163" s="26" t="s">
        <v>702</v>
      </c>
      <c r="BC163" s="18" t="s">
        <v>596</v>
      </c>
      <c r="BD163" s="18"/>
      <c r="BE163" s="18"/>
      <c r="BF163" s="18" t="e">
        <f t="shared" si="4"/>
        <v>#REF!</v>
      </c>
      <c r="BG163" s="18"/>
      <c r="BH163" s="18"/>
      <c r="BI163" s="18"/>
      <c r="BJ163" s="18" t="e">
        <f t="shared" si="5"/>
        <v>#REF!</v>
      </c>
      <c r="BK163" s="18" t="e">
        <f t="shared" si="6"/>
        <v>#REF!</v>
      </c>
    </row>
    <row r="164" spans="1:63" ht="13">
      <c r="A164" s="11">
        <v>163</v>
      </c>
      <c r="B164" s="11" t="s">
        <v>22</v>
      </c>
      <c r="C164" s="11" t="s">
        <v>4</v>
      </c>
      <c r="D164" s="11" t="s">
        <v>124</v>
      </c>
      <c r="E164" s="44" t="str">
        <f t="shared" si="0"/>
        <v>JKWZ0069 - Singrauli Jamgadhi - New Bihar Tyre</v>
      </c>
      <c r="F164" s="11" t="s">
        <v>1920</v>
      </c>
      <c r="G164" s="11" t="s">
        <v>1921</v>
      </c>
      <c r="H164" s="11" t="s">
        <v>447</v>
      </c>
      <c r="I164" s="11"/>
      <c r="J164" s="11" t="s">
        <v>579</v>
      </c>
      <c r="K164" s="11" t="s">
        <v>580</v>
      </c>
      <c r="L164" s="8"/>
      <c r="M164" s="8" t="s">
        <v>581</v>
      </c>
      <c r="N164" s="11" t="s">
        <v>667</v>
      </c>
      <c r="O164" s="11" t="s">
        <v>1922</v>
      </c>
      <c r="P164" s="11" t="s">
        <v>1923</v>
      </c>
      <c r="Q164" s="11"/>
      <c r="R164" s="12"/>
      <c r="S164" s="11"/>
      <c r="T164" s="20" t="s">
        <v>39</v>
      </c>
      <c r="U164" s="20" t="s">
        <v>1898</v>
      </c>
      <c r="V164" s="29" t="s">
        <v>1924</v>
      </c>
      <c r="W164" s="11">
        <v>24.053545010000001</v>
      </c>
      <c r="X164" s="11">
        <v>82.321848349999996</v>
      </c>
      <c r="Y164" s="11" t="s">
        <v>445</v>
      </c>
      <c r="Z164" s="14" t="e">
        <f ca="1">IF(_xludf.MAXIFS(#REF!,#REF!,D164)=0,"Before 31st Aug'23",_xludf.MAXIFS(#REF!,#REF!,D164))</f>
        <v>#NAME?</v>
      </c>
      <c r="AA164" s="8" t="e">
        <f>COUNTIFS(#REF!,E164,#REF!,"&gt;0")</f>
        <v>#REF!</v>
      </c>
      <c r="AB164" s="15">
        <v>0</v>
      </c>
      <c r="AC164" s="8">
        <v>0</v>
      </c>
      <c r="AD164" s="8">
        <v>385</v>
      </c>
      <c r="AE164" s="8">
        <v>0</v>
      </c>
      <c r="AF164" s="8" t="e">
        <f t="shared" si="1"/>
        <v>#REF!</v>
      </c>
      <c r="AG164" s="8" t="s">
        <v>587</v>
      </c>
      <c r="AH164" s="8" t="s">
        <v>695</v>
      </c>
      <c r="AI164" s="8" t="s">
        <v>8</v>
      </c>
      <c r="AJ164" s="8" t="s">
        <v>4</v>
      </c>
      <c r="AK164" s="8" t="s">
        <v>276</v>
      </c>
      <c r="AL164" s="8">
        <v>8</v>
      </c>
      <c r="AM164" s="8"/>
      <c r="AN164" s="16"/>
      <c r="AO164" s="8"/>
      <c r="AP164" s="18" t="s">
        <v>1925</v>
      </c>
      <c r="AQ164" s="18" t="s">
        <v>652</v>
      </c>
      <c r="AR164" s="17" t="s">
        <v>1926</v>
      </c>
      <c r="AS164" s="18" t="s">
        <v>1927</v>
      </c>
      <c r="AT164" s="18" t="s">
        <v>579</v>
      </c>
      <c r="AU164" s="18" t="e">
        <f t="shared" si="2"/>
        <v>#REF!</v>
      </c>
      <c r="AV164" s="18" t="s">
        <v>596</v>
      </c>
      <c r="AW164" s="18" t="s">
        <v>597</v>
      </c>
      <c r="AX164" s="21">
        <v>45280</v>
      </c>
      <c r="AY164" s="18" t="s">
        <v>1928</v>
      </c>
      <c r="AZ164" s="18" t="s">
        <v>1919</v>
      </c>
      <c r="BA164" s="18" t="e">
        <f t="shared" si="3"/>
        <v>#REF!</v>
      </c>
      <c r="BB164" s="26" t="s">
        <v>702</v>
      </c>
      <c r="BC164" s="18" t="s">
        <v>596</v>
      </c>
      <c r="BD164" s="18" t="s">
        <v>1928</v>
      </c>
      <c r="BE164" s="18"/>
      <c r="BF164" s="18" t="e">
        <f t="shared" si="4"/>
        <v>#REF!</v>
      </c>
      <c r="BG164" s="18"/>
      <c r="BH164" s="18"/>
      <c r="BI164" s="18"/>
      <c r="BJ164" s="18" t="e">
        <f t="shared" si="5"/>
        <v>#REF!</v>
      </c>
      <c r="BK164" s="18" t="e">
        <f t="shared" si="6"/>
        <v>#REF!</v>
      </c>
    </row>
    <row r="165" spans="1:63" ht="13">
      <c r="A165" s="11">
        <v>164</v>
      </c>
      <c r="B165" s="11" t="s">
        <v>1929</v>
      </c>
      <c r="C165" s="11" t="s">
        <v>4</v>
      </c>
      <c r="D165" s="11" t="s">
        <v>83</v>
      </c>
      <c r="E165" s="44" t="str">
        <f t="shared" si="0"/>
        <v>JKWZ0070 - Singrauli Amiliya Ghat - Naphis Tyre Work Shop</v>
      </c>
      <c r="F165" s="11" t="s">
        <v>1930</v>
      </c>
      <c r="G165" s="11" t="s">
        <v>1931</v>
      </c>
      <c r="H165" s="11" t="s">
        <v>447</v>
      </c>
      <c r="I165" s="11"/>
      <c r="J165" s="11" t="s">
        <v>579</v>
      </c>
      <c r="K165" s="11" t="s">
        <v>580</v>
      </c>
      <c r="L165" s="8"/>
      <c r="M165" s="8" t="s">
        <v>581</v>
      </c>
      <c r="N165" s="11" t="s">
        <v>667</v>
      </c>
      <c r="O165" s="11" t="s">
        <v>1914</v>
      </c>
      <c r="P165" s="11">
        <v>6267545630</v>
      </c>
      <c r="Q165" s="11"/>
      <c r="R165" s="12"/>
      <c r="S165" s="11"/>
      <c r="T165" s="20" t="s">
        <v>39</v>
      </c>
      <c r="U165" s="20" t="s">
        <v>1898</v>
      </c>
      <c r="V165" s="29" t="s">
        <v>1932</v>
      </c>
      <c r="W165" s="11">
        <v>24.033804849999999</v>
      </c>
      <c r="X165" s="11">
        <v>82.409194740000004</v>
      </c>
      <c r="Y165" s="11" t="s">
        <v>445</v>
      </c>
      <c r="Z165" s="14" t="e">
        <f ca="1">IF(_xludf.MAXIFS(#REF!,#REF!,D165)=0,"Before 31st Aug'23",_xludf.MAXIFS(#REF!,#REF!,D165))</f>
        <v>#NAME?</v>
      </c>
      <c r="AA165" s="8" t="e">
        <f>COUNTIFS(#REF!,E165,#REF!,"&gt;0")</f>
        <v>#REF!</v>
      </c>
      <c r="AB165" s="15">
        <v>0</v>
      </c>
      <c r="AC165" s="8">
        <v>1</v>
      </c>
      <c r="AD165" s="8">
        <v>350</v>
      </c>
      <c r="AE165" s="8">
        <v>0</v>
      </c>
      <c r="AF165" s="8" t="e">
        <f t="shared" si="1"/>
        <v>#REF!</v>
      </c>
      <c r="AG165" s="8" t="s">
        <v>587</v>
      </c>
      <c r="AH165" s="8" t="s">
        <v>695</v>
      </c>
      <c r="AI165" s="8" t="s">
        <v>485</v>
      </c>
      <c r="AJ165" s="8" t="s">
        <v>589</v>
      </c>
      <c r="AK165" s="8" t="s">
        <v>637</v>
      </c>
      <c r="AL165" s="8">
        <v>10</v>
      </c>
      <c r="AM165" s="8"/>
      <c r="AN165" s="16"/>
      <c r="AO165" s="8"/>
      <c r="AP165" s="18" t="s">
        <v>1916</v>
      </c>
      <c r="AQ165" s="18" t="s">
        <v>639</v>
      </c>
      <c r="AR165" s="17" t="s">
        <v>1917</v>
      </c>
      <c r="AS165" s="18" t="s">
        <v>1918</v>
      </c>
      <c r="AT165" s="18" t="s">
        <v>579</v>
      </c>
      <c r="AU165" s="18" t="e">
        <f t="shared" si="2"/>
        <v>#REF!</v>
      </c>
      <c r="AV165" s="18" t="s">
        <v>596</v>
      </c>
      <c r="AW165" s="18" t="s">
        <v>597</v>
      </c>
      <c r="AX165" s="19">
        <v>45280</v>
      </c>
      <c r="AY165" s="18" t="s">
        <v>1928</v>
      </c>
      <c r="AZ165" s="18"/>
      <c r="BA165" s="18" t="e">
        <f t="shared" si="3"/>
        <v>#REF!</v>
      </c>
      <c r="BB165" s="26" t="s">
        <v>702</v>
      </c>
      <c r="BC165" s="18" t="s">
        <v>596</v>
      </c>
      <c r="BD165" s="18" t="s">
        <v>1928</v>
      </c>
      <c r="BE165" s="18"/>
      <c r="BF165" s="18" t="e">
        <f t="shared" si="4"/>
        <v>#REF!</v>
      </c>
      <c r="BG165" s="18"/>
      <c r="BH165" s="18"/>
      <c r="BI165" s="18"/>
      <c r="BJ165" s="18" t="e">
        <f t="shared" si="5"/>
        <v>#REF!</v>
      </c>
      <c r="BK165" s="18" t="e">
        <f t="shared" si="6"/>
        <v>#REF!</v>
      </c>
    </row>
    <row r="166" spans="1:63" ht="13">
      <c r="A166" s="11">
        <v>165</v>
      </c>
      <c r="B166" s="11" t="s">
        <v>22</v>
      </c>
      <c r="C166" s="11" t="s">
        <v>4</v>
      </c>
      <c r="D166" s="11" t="s">
        <v>1933</v>
      </c>
      <c r="E166" s="12" t="str">
        <f t="shared" si="0"/>
        <v>JKWZ0071 - Shivpuri - Ashik Tyre Service</v>
      </c>
      <c r="F166" s="11" t="s">
        <v>1934</v>
      </c>
      <c r="G166" s="11" t="s">
        <v>367</v>
      </c>
      <c r="H166" s="11" t="s">
        <v>447</v>
      </c>
      <c r="I166" s="11"/>
      <c r="J166" s="11" t="s">
        <v>33</v>
      </c>
      <c r="K166" s="11" t="s">
        <v>1935</v>
      </c>
      <c r="L166" s="8"/>
      <c r="M166" s="8" t="s">
        <v>581</v>
      </c>
      <c r="N166" s="11" t="s">
        <v>667</v>
      </c>
      <c r="O166" s="11" t="s">
        <v>1936</v>
      </c>
      <c r="P166" s="11">
        <v>9366725644</v>
      </c>
      <c r="Q166" s="45"/>
      <c r="R166" s="46"/>
      <c r="S166" s="45"/>
      <c r="T166" s="47" t="s">
        <v>39</v>
      </c>
      <c r="U166" s="47" t="s">
        <v>367</v>
      </c>
      <c r="V166" s="47" t="s">
        <v>1937</v>
      </c>
      <c r="W166" s="11">
        <v>25.5618941</v>
      </c>
      <c r="X166" s="11">
        <v>77.734436700000003</v>
      </c>
      <c r="Y166" s="11" t="s">
        <v>218</v>
      </c>
      <c r="Z166" s="14" t="e">
        <f ca="1">IF(_xludf.MAXIFS(#REF!,#REF!,D166)=0,"Before 31st Aug'23",_xludf.MAXIFS(#REF!,#REF!,D166))</f>
        <v>#NAME?</v>
      </c>
      <c r="AA166" s="8" t="e">
        <f>COUNTIFS(#REF!,E166,#REF!,"&gt;0")</f>
        <v>#REF!</v>
      </c>
      <c r="AB166" s="15">
        <v>0</v>
      </c>
      <c r="AC166" s="8">
        <v>0</v>
      </c>
      <c r="AD166" s="8">
        <v>21</v>
      </c>
      <c r="AE166" s="8">
        <v>0</v>
      </c>
      <c r="AF166" s="8" t="e">
        <f t="shared" si="1"/>
        <v>#REF!</v>
      </c>
      <c r="AG166" s="8" t="s">
        <v>681</v>
      </c>
      <c r="AH166" s="8" t="s">
        <v>1938</v>
      </c>
      <c r="AI166" s="8" t="s">
        <v>485</v>
      </c>
      <c r="AJ166" s="8" t="s">
        <v>589</v>
      </c>
      <c r="AK166" s="8" t="s">
        <v>276</v>
      </c>
      <c r="AL166" s="8">
        <v>7</v>
      </c>
      <c r="AM166" s="8" t="s">
        <v>242</v>
      </c>
      <c r="AN166" s="16" t="s">
        <v>1939</v>
      </c>
      <c r="AO166" s="8"/>
      <c r="AP166" s="18" t="s">
        <v>1936</v>
      </c>
      <c r="AQ166" s="18" t="s">
        <v>731</v>
      </c>
      <c r="AR166" s="17" t="s">
        <v>1940</v>
      </c>
      <c r="AS166" s="18" t="s">
        <v>1941</v>
      </c>
      <c r="AT166" s="18" t="s">
        <v>579</v>
      </c>
      <c r="AU166" s="18" t="e">
        <f t="shared" si="2"/>
        <v>#REF!</v>
      </c>
      <c r="AV166" s="18" t="s">
        <v>1565</v>
      </c>
      <c r="AW166" s="18"/>
      <c r="AX166" s="18"/>
      <c r="AY166" s="18"/>
      <c r="AZ166" s="18"/>
      <c r="BA166" s="18" t="e">
        <f t="shared" si="3"/>
        <v>#REF!</v>
      </c>
      <c r="BB166" s="26" t="s">
        <v>702</v>
      </c>
      <c r="BC166" s="18" t="s">
        <v>609</v>
      </c>
      <c r="BD166" s="18"/>
      <c r="BE166" s="18"/>
      <c r="BF166" s="18" t="e">
        <f t="shared" si="4"/>
        <v>#REF!</v>
      </c>
      <c r="BG166" s="18"/>
      <c r="BH166" s="18"/>
      <c r="BI166" s="18"/>
      <c r="BJ166" s="18" t="e">
        <f t="shared" si="5"/>
        <v>#REF!</v>
      </c>
      <c r="BK166" s="18" t="e">
        <f t="shared" si="6"/>
        <v>#REF!</v>
      </c>
    </row>
    <row r="167" spans="1:63" ht="13">
      <c r="A167" s="11">
        <v>166</v>
      </c>
      <c r="B167" s="11" t="s">
        <v>22</v>
      </c>
      <c r="C167" s="11" t="s">
        <v>4</v>
      </c>
      <c r="D167" s="11" t="s">
        <v>424</v>
      </c>
      <c r="E167" s="12" t="str">
        <f t="shared" si="0"/>
        <v>JKNZ0032 - Madhanganj Kishangarh - Khan Tyres Service</v>
      </c>
      <c r="F167" s="11" t="s">
        <v>1942</v>
      </c>
      <c r="G167" s="11" t="s">
        <v>1943</v>
      </c>
      <c r="H167" s="11" t="s">
        <v>447</v>
      </c>
      <c r="I167" s="11"/>
      <c r="J167" s="11" t="s">
        <v>33</v>
      </c>
      <c r="K167" s="11" t="s">
        <v>580</v>
      </c>
      <c r="L167" s="8"/>
      <c r="M167" s="8" t="s">
        <v>429</v>
      </c>
      <c r="N167" s="11" t="s">
        <v>776</v>
      </c>
      <c r="O167" s="11" t="s">
        <v>433</v>
      </c>
      <c r="P167" s="11" t="s">
        <v>1944</v>
      </c>
      <c r="Q167" s="45"/>
      <c r="R167" s="46" t="s">
        <v>1945</v>
      </c>
      <c r="S167" s="45">
        <v>305801</v>
      </c>
      <c r="T167" s="47" t="s">
        <v>1300</v>
      </c>
      <c r="U167" s="47" t="s">
        <v>183</v>
      </c>
      <c r="V167" s="47" t="s">
        <v>1946</v>
      </c>
      <c r="W167" s="11">
        <v>26.596927699999998</v>
      </c>
      <c r="X167" s="11">
        <v>74.84656914</v>
      </c>
      <c r="Y167" s="11" t="s">
        <v>421</v>
      </c>
      <c r="Z167" s="14" t="e">
        <f ca="1">IF(_xludf.MAXIFS(#REF!,#REF!,D167)=0,"Before 31st Aug'23",_xludf.MAXIFS(#REF!,#REF!,D167))</f>
        <v>#NAME?</v>
      </c>
      <c r="AA167" s="8" t="e">
        <f>COUNTIFS(#REF!,E167,#REF!,"&gt;0")</f>
        <v>#REF!</v>
      </c>
      <c r="AB167" s="15">
        <v>3</v>
      </c>
      <c r="AC167" s="8">
        <v>5</v>
      </c>
      <c r="AD167" s="8">
        <v>26</v>
      </c>
      <c r="AE167" s="8" t="e">
        <f>VLOOKUP(D167,#REF!,5,0)</f>
        <v>#REF!</v>
      </c>
      <c r="AF167" s="8" t="e">
        <f t="shared" si="1"/>
        <v>#REF!</v>
      </c>
      <c r="AG167" s="8" t="s">
        <v>587</v>
      </c>
      <c r="AH167" s="8" t="s">
        <v>588</v>
      </c>
      <c r="AI167" s="8" t="s">
        <v>485</v>
      </c>
      <c r="AJ167" s="8" t="s">
        <v>589</v>
      </c>
      <c r="AK167" s="8" t="s">
        <v>276</v>
      </c>
      <c r="AL167" s="8">
        <v>7</v>
      </c>
      <c r="AM167" s="8" t="s">
        <v>224</v>
      </c>
      <c r="AN167" s="16"/>
      <c r="AO167" s="8"/>
      <c r="AP167" s="18" t="s">
        <v>1947</v>
      </c>
      <c r="AQ167" s="18" t="s">
        <v>593</v>
      </c>
      <c r="AR167" s="17" t="s">
        <v>1948</v>
      </c>
      <c r="AS167" s="18" t="s">
        <v>1949</v>
      </c>
      <c r="AT167" s="18" t="s">
        <v>579</v>
      </c>
      <c r="AU167" s="18" t="e">
        <f t="shared" si="2"/>
        <v>#REF!</v>
      </c>
      <c r="AV167" s="18" t="s">
        <v>609</v>
      </c>
      <c r="AW167" s="18"/>
      <c r="AX167" s="18"/>
      <c r="AY167" s="18"/>
      <c r="AZ167" s="18"/>
      <c r="BA167" s="18" t="e">
        <f t="shared" si="3"/>
        <v>#REF!</v>
      </c>
      <c r="BB167" s="26" t="s">
        <v>702</v>
      </c>
      <c r="BC167" s="18" t="s">
        <v>609</v>
      </c>
      <c r="BD167" s="18"/>
      <c r="BE167" s="18"/>
      <c r="BF167" s="18" t="e">
        <f t="shared" si="4"/>
        <v>#REF!</v>
      </c>
      <c r="BG167" s="18"/>
      <c r="BH167" s="18"/>
      <c r="BI167" s="18"/>
      <c r="BJ167" s="18" t="e">
        <f t="shared" si="5"/>
        <v>#REF!</v>
      </c>
      <c r="BK167" s="18" t="e">
        <f t="shared" si="6"/>
        <v>#REF!</v>
      </c>
    </row>
    <row r="168" spans="1:63" ht="13">
      <c r="A168" s="11">
        <v>167</v>
      </c>
      <c r="B168" s="11" t="s">
        <v>1950</v>
      </c>
      <c r="C168" s="11" t="s">
        <v>4</v>
      </c>
      <c r="D168" s="11" t="s">
        <v>1951</v>
      </c>
      <c r="E168" s="12" t="str">
        <f t="shared" si="0"/>
        <v>JKNZ0033 - Panipat - Pal Tyres Puncture Service</v>
      </c>
      <c r="F168" s="11" t="s">
        <v>1952</v>
      </c>
      <c r="G168" s="11" t="s">
        <v>164</v>
      </c>
      <c r="H168" s="11" t="s">
        <v>447</v>
      </c>
      <c r="I168" s="11"/>
      <c r="J168" s="11" t="s">
        <v>1953</v>
      </c>
      <c r="K168" s="11" t="s">
        <v>580</v>
      </c>
      <c r="L168" s="8"/>
      <c r="M168" s="8" t="s">
        <v>429</v>
      </c>
      <c r="N168" s="11" t="s">
        <v>776</v>
      </c>
      <c r="O168" s="11" t="s">
        <v>1954</v>
      </c>
      <c r="P168" s="11">
        <v>7830658021</v>
      </c>
      <c r="Q168" s="27"/>
      <c r="R168" s="28" t="s">
        <v>1955</v>
      </c>
      <c r="S168" s="11">
        <v>247772</v>
      </c>
      <c r="T168" s="20" t="s">
        <v>24</v>
      </c>
      <c r="U168" s="20" t="s">
        <v>164</v>
      </c>
      <c r="V168" s="13" t="s">
        <v>1956</v>
      </c>
      <c r="W168" s="49">
        <v>29.651878</v>
      </c>
      <c r="X168" s="49">
        <v>77.365711000000005</v>
      </c>
      <c r="Y168" s="11" t="s">
        <v>4</v>
      </c>
      <c r="Z168" s="14" t="e">
        <f ca="1">IF(_xludf.MAXIFS(#REF!,#REF!,D168)=0,"Before 31st Aug'23",_xludf.MAXIFS(#REF!,#REF!,D168))</f>
        <v>#NAME?</v>
      </c>
      <c r="AA168" s="8" t="e">
        <f>COUNTIFS(#REF!,E168,#REF!,"&gt;0")</f>
        <v>#REF!</v>
      </c>
      <c r="AB168" s="15">
        <v>0</v>
      </c>
      <c r="AC168" s="8">
        <v>0</v>
      </c>
      <c r="AD168" s="8">
        <v>60</v>
      </c>
      <c r="AE168" s="8">
        <v>0</v>
      </c>
      <c r="AF168" s="8" t="e">
        <f t="shared" si="1"/>
        <v>#REF!</v>
      </c>
      <c r="AG168" s="8" t="s">
        <v>587</v>
      </c>
      <c r="AH168" s="8" t="s">
        <v>695</v>
      </c>
      <c r="AI168" s="8" t="s">
        <v>485</v>
      </c>
      <c r="AJ168" s="8" t="s">
        <v>589</v>
      </c>
      <c r="AK168" s="8" t="s">
        <v>276</v>
      </c>
      <c r="AL168" s="8">
        <v>8</v>
      </c>
      <c r="AM168" s="8" t="s">
        <v>242</v>
      </c>
      <c r="AN168" s="16" t="s">
        <v>1957</v>
      </c>
      <c r="AO168" s="8"/>
      <c r="AP168" s="18" t="s">
        <v>1954</v>
      </c>
      <c r="AQ168" s="18" t="s">
        <v>593</v>
      </c>
      <c r="AR168" s="17" t="s">
        <v>1958</v>
      </c>
      <c r="AS168" s="18" t="s">
        <v>1959</v>
      </c>
      <c r="AT168" s="18" t="s">
        <v>579</v>
      </c>
      <c r="AU168" s="18" t="e">
        <f t="shared" si="2"/>
        <v>#REF!</v>
      </c>
      <c r="AV168" s="18" t="s">
        <v>596</v>
      </c>
      <c r="AW168" s="18" t="s">
        <v>597</v>
      </c>
      <c r="AX168" s="18"/>
      <c r="AY168" s="18"/>
      <c r="AZ168" s="18"/>
      <c r="BA168" s="18" t="e">
        <f t="shared" si="3"/>
        <v>#REF!</v>
      </c>
      <c r="BB168" s="26" t="s">
        <v>702</v>
      </c>
      <c r="BC168" s="18" t="s">
        <v>596</v>
      </c>
      <c r="BD168" s="19">
        <v>44880</v>
      </c>
      <c r="BE168" s="18"/>
      <c r="BF168" s="18" t="e">
        <f t="shared" si="4"/>
        <v>#REF!</v>
      </c>
      <c r="BG168" s="18"/>
      <c r="BH168" s="18"/>
      <c r="BI168" s="18"/>
      <c r="BJ168" s="18" t="e">
        <f t="shared" si="5"/>
        <v>#REF!</v>
      </c>
      <c r="BK168" s="18" t="e">
        <f t="shared" si="6"/>
        <v>#REF!</v>
      </c>
    </row>
    <row r="169" spans="1:63" ht="13">
      <c r="A169" s="11">
        <v>168</v>
      </c>
      <c r="B169" s="11" t="s">
        <v>22</v>
      </c>
      <c r="C169" s="11" t="s">
        <v>4</v>
      </c>
      <c r="D169" s="11" t="s">
        <v>1960</v>
      </c>
      <c r="E169" s="12" t="str">
        <f t="shared" si="0"/>
        <v>JKNZ0034 - Alwar - Pawana Tyre Puncture</v>
      </c>
      <c r="F169" s="11" t="s">
        <v>1961</v>
      </c>
      <c r="G169" s="11" t="s">
        <v>129</v>
      </c>
      <c r="H169" s="11" t="s">
        <v>447</v>
      </c>
      <c r="I169" s="11"/>
      <c r="J169" s="11" t="s">
        <v>33</v>
      </c>
      <c r="K169" s="11" t="s">
        <v>633</v>
      </c>
      <c r="L169" s="8"/>
      <c r="M169" s="8" t="s">
        <v>429</v>
      </c>
      <c r="N169" s="11" t="s">
        <v>776</v>
      </c>
      <c r="O169" s="11" t="s">
        <v>1962</v>
      </c>
      <c r="P169" s="11">
        <v>6376199750</v>
      </c>
      <c r="Q169" s="11"/>
      <c r="R169" s="12"/>
      <c r="S169" s="11"/>
      <c r="T169" s="20" t="s">
        <v>1300</v>
      </c>
      <c r="U169" s="20" t="s">
        <v>183</v>
      </c>
      <c r="V169" s="13" t="s">
        <v>1963</v>
      </c>
      <c r="W169" s="11">
        <v>26.153780250000001</v>
      </c>
      <c r="X169" s="11">
        <v>74.923817229999997</v>
      </c>
      <c r="Y169" s="11" t="s">
        <v>421</v>
      </c>
      <c r="Z169" s="14" t="e">
        <f ca="1">IF(_xludf.MAXIFS(#REF!,#REF!,D169)=0,"Before 31st Aug'23",_xludf.MAXIFS(#REF!,#REF!,D169))</f>
        <v>#NAME?</v>
      </c>
      <c r="AA169" s="8" t="e">
        <f>COUNTIFS(#REF!,E169,#REF!,"&gt;0")</f>
        <v>#REF!</v>
      </c>
      <c r="AB169" s="15">
        <v>0</v>
      </c>
      <c r="AC169" s="8">
        <v>3</v>
      </c>
      <c r="AD169" s="8">
        <v>3</v>
      </c>
      <c r="AE169" s="8">
        <v>0</v>
      </c>
      <c r="AF169" s="8" t="e">
        <f t="shared" si="1"/>
        <v>#REF!</v>
      </c>
      <c r="AG169" s="8" t="s">
        <v>587</v>
      </c>
      <c r="AH169" s="8" t="s">
        <v>602</v>
      </c>
      <c r="AI169" s="8" t="s">
        <v>485</v>
      </c>
      <c r="AJ169" s="8" t="s">
        <v>589</v>
      </c>
      <c r="AK169" s="8" t="s">
        <v>276</v>
      </c>
      <c r="AL169" s="8">
        <v>8</v>
      </c>
      <c r="AM169" s="8"/>
      <c r="AN169" s="16"/>
      <c r="AO169" s="8"/>
      <c r="AP169" s="18" t="s">
        <v>1962</v>
      </c>
      <c r="AQ169" s="18" t="s">
        <v>1964</v>
      </c>
      <c r="AR169" s="17" t="s">
        <v>1965</v>
      </c>
      <c r="AS169" s="18" t="s">
        <v>1966</v>
      </c>
      <c r="AT169" s="18" t="s">
        <v>579</v>
      </c>
      <c r="AU169" s="18" t="e">
        <f t="shared" si="2"/>
        <v>#REF!</v>
      </c>
      <c r="AV169" s="18" t="s">
        <v>609</v>
      </c>
      <c r="AW169" s="18"/>
      <c r="AX169" s="18"/>
      <c r="AY169" s="18"/>
      <c r="AZ169" s="18"/>
      <c r="BA169" s="18" t="e">
        <f t="shared" si="3"/>
        <v>#REF!</v>
      </c>
      <c r="BB169" s="18"/>
      <c r="BC169" s="18" t="s">
        <v>609</v>
      </c>
      <c r="BD169" s="18"/>
      <c r="BE169" s="18"/>
      <c r="BF169" s="18" t="e">
        <f t="shared" si="4"/>
        <v>#REF!</v>
      </c>
      <c r="BG169" s="18"/>
      <c r="BH169" s="18"/>
      <c r="BI169" s="18"/>
      <c r="BJ169" s="18" t="e">
        <f t="shared" si="5"/>
        <v>#REF!</v>
      </c>
      <c r="BK169" s="18" t="e">
        <f t="shared" si="6"/>
        <v>#REF!</v>
      </c>
    </row>
    <row r="170" spans="1:63" ht="13">
      <c r="A170" s="11">
        <v>169</v>
      </c>
      <c r="B170" s="11" t="s">
        <v>22</v>
      </c>
      <c r="C170" s="11" t="s">
        <v>4</v>
      </c>
      <c r="D170" s="11" t="s">
        <v>43</v>
      </c>
      <c r="E170" s="44" t="str">
        <f t="shared" si="0"/>
        <v>JKEZ0047 - 14 Mile GS Road - M.S. Tyre Service Centre</v>
      </c>
      <c r="F170" s="11" t="s">
        <v>1967</v>
      </c>
      <c r="G170" s="11" t="s">
        <v>1968</v>
      </c>
      <c r="H170" s="11" t="s">
        <v>447</v>
      </c>
      <c r="I170" s="11"/>
      <c r="J170" s="11" t="s">
        <v>579</v>
      </c>
      <c r="K170" s="11" t="s">
        <v>580</v>
      </c>
      <c r="L170" s="8"/>
      <c r="M170" s="8" t="s">
        <v>666</v>
      </c>
      <c r="N170" s="11" t="s">
        <v>667</v>
      </c>
      <c r="O170" s="11" t="s">
        <v>1969</v>
      </c>
      <c r="P170" s="11">
        <v>8258062267</v>
      </c>
      <c r="Q170" s="11"/>
      <c r="R170" s="12"/>
      <c r="S170" s="11"/>
      <c r="T170" s="20" t="s">
        <v>96</v>
      </c>
      <c r="U170" s="20" t="s">
        <v>1970</v>
      </c>
      <c r="V170" s="13" t="s">
        <v>1971</v>
      </c>
      <c r="W170" s="11">
        <v>26.06043614</v>
      </c>
      <c r="X170" s="11">
        <v>91.871163760000002</v>
      </c>
      <c r="Y170" s="11" t="s">
        <v>1364</v>
      </c>
      <c r="Z170" s="14" t="e">
        <f ca="1">IF(_xludf.MAXIFS(#REF!,#REF!,D170)=0,"Before 31st Aug'23",_xludf.MAXIFS(#REF!,#REF!,D170))</f>
        <v>#NAME?</v>
      </c>
      <c r="AA170" s="8" t="e">
        <f>COUNTIFS(#REF!,E170,#REF!,"&gt;0")</f>
        <v>#REF!</v>
      </c>
      <c r="AB170" s="15">
        <v>0</v>
      </c>
      <c r="AC170" s="8">
        <v>1</v>
      </c>
      <c r="AD170" s="8">
        <v>219</v>
      </c>
      <c r="AE170" s="8">
        <v>0</v>
      </c>
      <c r="AF170" s="8" t="e">
        <f t="shared" si="1"/>
        <v>#REF!</v>
      </c>
      <c r="AG170" s="8" t="s">
        <v>587</v>
      </c>
      <c r="AH170" s="8" t="s">
        <v>588</v>
      </c>
      <c r="AI170" s="8" t="s">
        <v>8</v>
      </c>
      <c r="AJ170" s="8" t="s">
        <v>4</v>
      </c>
      <c r="AK170" s="8" t="s">
        <v>603</v>
      </c>
      <c r="AL170" s="8">
        <v>9</v>
      </c>
      <c r="AM170" s="8" t="s">
        <v>242</v>
      </c>
      <c r="AN170" s="16" t="s">
        <v>1972</v>
      </c>
      <c r="AO170" s="8"/>
      <c r="AP170" s="18" t="s">
        <v>1969</v>
      </c>
      <c r="AQ170" s="18" t="s">
        <v>722</v>
      </c>
      <c r="AR170" s="17" t="s">
        <v>1973</v>
      </c>
      <c r="AS170" s="18" t="s">
        <v>1974</v>
      </c>
      <c r="AT170" s="18" t="s">
        <v>579</v>
      </c>
      <c r="AU170" s="18" t="e">
        <f t="shared" si="2"/>
        <v>#REF!</v>
      </c>
      <c r="AV170" s="18" t="s">
        <v>596</v>
      </c>
      <c r="AW170" s="18" t="s">
        <v>597</v>
      </c>
      <c r="AX170" s="18"/>
      <c r="AY170" s="18"/>
      <c r="AZ170" s="18"/>
      <c r="BA170" s="18" t="e">
        <f t="shared" si="3"/>
        <v>#REF!</v>
      </c>
      <c r="BB170" s="26" t="s">
        <v>702</v>
      </c>
      <c r="BC170" s="18" t="s">
        <v>596</v>
      </c>
      <c r="BD170" s="18"/>
      <c r="BE170" s="18"/>
      <c r="BF170" s="18" t="e">
        <f t="shared" si="4"/>
        <v>#REF!</v>
      </c>
      <c r="BG170" s="18"/>
      <c r="BH170" s="18"/>
      <c r="BI170" s="18"/>
      <c r="BJ170" s="18" t="e">
        <f t="shared" si="5"/>
        <v>#REF!</v>
      </c>
      <c r="BK170" s="18" t="e">
        <f t="shared" si="6"/>
        <v>#REF!</v>
      </c>
    </row>
    <row r="171" spans="1:63" ht="13">
      <c r="A171" s="11">
        <v>170</v>
      </c>
      <c r="B171" s="11" t="s">
        <v>22</v>
      </c>
      <c r="C171" s="11" t="s">
        <v>4</v>
      </c>
      <c r="D171" s="11" t="s">
        <v>1975</v>
      </c>
      <c r="E171" s="12" t="str">
        <f t="shared" si="0"/>
        <v>JKNZ0035 - Bhilwara - Jai Ma Joganiya</v>
      </c>
      <c r="F171" s="11" t="s">
        <v>1976</v>
      </c>
      <c r="G171" s="11" t="s">
        <v>238</v>
      </c>
      <c r="H171" s="11" t="s">
        <v>447</v>
      </c>
      <c r="I171" s="11"/>
      <c r="J171" s="11" t="s">
        <v>33</v>
      </c>
      <c r="K171" s="11" t="s">
        <v>681</v>
      </c>
      <c r="L171" s="8"/>
      <c r="M171" s="8" t="s">
        <v>429</v>
      </c>
      <c r="N171" s="11" t="s">
        <v>776</v>
      </c>
      <c r="O171" s="11" t="s">
        <v>1725</v>
      </c>
      <c r="P171" s="11">
        <v>7426030038</v>
      </c>
      <c r="Q171" s="32"/>
      <c r="R171" s="33"/>
      <c r="S171" s="32"/>
      <c r="T171" s="13" t="s">
        <v>1300</v>
      </c>
      <c r="U171" s="13" t="s">
        <v>1555</v>
      </c>
      <c r="V171" s="13" t="s">
        <v>1977</v>
      </c>
      <c r="W171" s="11">
        <v>25.419045310000001</v>
      </c>
      <c r="X171" s="11">
        <v>74.61138613</v>
      </c>
      <c r="Y171" s="11" t="s">
        <v>421</v>
      </c>
      <c r="Z171" s="14" t="e">
        <f ca="1">IF(_xludf.MAXIFS(#REF!,#REF!,D171)=0,"Before 31st Aug'23",_xludf.MAXIFS(#REF!,#REF!,D171))</f>
        <v>#NAME?</v>
      </c>
      <c r="AA171" s="8" t="e">
        <f>COUNTIFS(#REF!,E171,#REF!,"&gt;0")</f>
        <v>#REF!</v>
      </c>
      <c r="AB171" s="15">
        <v>0</v>
      </c>
      <c r="AC171" s="8">
        <v>0</v>
      </c>
      <c r="AD171" s="8">
        <v>8</v>
      </c>
      <c r="AE171" s="8">
        <v>0</v>
      </c>
      <c r="AF171" s="8" t="e">
        <f t="shared" si="1"/>
        <v>#REF!</v>
      </c>
      <c r="AG171" s="8" t="s">
        <v>681</v>
      </c>
      <c r="AH171" s="8" t="s">
        <v>22</v>
      </c>
      <c r="AI171" s="8" t="s">
        <v>4</v>
      </c>
      <c r="AJ171" s="8" t="s">
        <v>4</v>
      </c>
      <c r="AK171" s="8"/>
      <c r="AL171" s="8"/>
      <c r="AM171" s="8"/>
      <c r="AN171" s="16"/>
      <c r="AO171" s="8"/>
      <c r="AP171" s="18" t="s">
        <v>1725</v>
      </c>
      <c r="AQ171" s="18" t="s">
        <v>839</v>
      </c>
      <c r="AR171" s="17" t="s">
        <v>1978</v>
      </c>
      <c r="AS171" s="18" t="s">
        <v>1979</v>
      </c>
      <c r="AT171" s="18" t="s">
        <v>579</v>
      </c>
      <c r="AU171" s="18" t="e">
        <f t="shared" si="2"/>
        <v>#REF!</v>
      </c>
      <c r="AV171" s="18" t="s">
        <v>609</v>
      </c>
      <c r="AW171" s="18"/>
      <c r="AX171" s="18"/>
      <c r="AY171" s="18"/>
      <c r="AZ171" s="18"/>
      <c r="BA171" s="18" t="e">
        <f t="shared" si="3"/>
        <v>#REF!</v>
      </c>
      <c r="BB171" s="18"/>
      <c r="BC171" s="18" t="s">
        <v>609</v>
      </c>
      <c r="BD171" s="18"/>
      <c r="BE171" s="18"/>
      <c r="BF171" s="18" t="e">
        <f t="shared" si="4"/>
        <v>#REF!</v>
      </c>
      <c r="BG171" s="18"/>
      <c r="BH171" s="18"/>
      <c r="BI171" s="18"/>
      <c r="BJ171" s="18" t="e">
        <f t="shared" si="5"/>
        <v>#REF!</v>
      </c>
      <c r="BK171" s="18" t="e">
        <f t="shared" si="6"/>
        <v>#REF!</v>
      </c>
    </row>
    <row r="172" spans="1:63" ht="13">
      <c r="A172" s="11">
        <v>171</v>
      </c>
      <c r="B172" s="11" t="s">
        <v>22</v>
      </c>
      <c r="C172" s="11" t="s">
        <v>4</v>
      </c>
      <c r="D172" s="11" t="s">
        <v>412</v>
      </c>
      <c r="E172" s="12" t="str">
        <f t="shared" si="0"/>
        <v>JKNZ0036 - Lakhawa - Sabnur Tyre</v>
      </c>
      <c r="F172" s="11" t="s">
        <v>1980</v>
      </c>
      <c r="G172" s="11" t="s">
        <v>1981</v>
      </c>
      <c r="H172" s="11" t="s">
        <v>447</v>
      </c>
      <c r="I172" s="11"/>
      <c r="J172" s="11" t="s">
        <v>579</v>
      </c>
      <c r="K172" s="11" t="s">
        <v>580</v>
      </c>
      <c r="L172" s="8"/>
      <c r="M172" s="8" t="s">
        <v>429</v>
      </c>
      <c r="N172" s="11" t="s">
        <v>776</v>
      </c>
      <c r="O172" s="11" t="s">
        <v>1982</v>
      </c>
      <c r="P172" s="11" t="s">
        <v>1983</v>
      </c>
      <c r="Q172" s="11"/>
      <c r="R172" s="12"/>
      <c r="S172" s="11"/>
      <c r="T172" s="20" t="s">
        <v>1300</v>
      </c>
      <c r="U172" s="20" t="s">
        <v>205</v>
      </c>
      <c r="V172" s="13" t="s">
        <v>1984</v>
      </c>
      <c r="W172" s="11">
        <v>25.096457000000001</v>
      </c>
      <c r="X172" s="11">
        <v>75.862454</v>
      </c>
      <c r="Y172" s="11" t="s">
        <v>421</v>
      </c>
      <c r="Z172" s="14" t="e">
        <f ca="1">IF(_xludf.MAXIFS(#REF!,#REF!,D172)=0,"Before 31st Aug'23",_xludf.MAXIFS(#REF!,#REF!,D172))</f>
        <v>#NAME?</v>
      </c>
      <c r="AA172" s="8" t="e">
        <f>COUNTIFS(#REF!,E172,#REF!,"&gt;0")</f>
        <v>#REF!</v>
      </c>
      <c r="AB172" s="15">
        <v>0</v>
      </c>
      <c r="AC172" s="8">
        <v>0</v>
      </c>
      <c r="AD172" s="8">
        <v>9</v>
      </c>
      <c r="AE172" s="8" t="e">
        <f>VLOOKUP(D172,#REF!,5,0)</f>
        <v>#REF!</v>
      </c>
      <c r="AF172" s="8" t="e">
        <f t="shared" si="1"/>
        <v>#REF!</v>
      </c>
      <c r="AG172" s="8" t="s">
        <v>587</v>
      </c>
      <c r="AH172" s="8" t="s">
        <v>588</v>
      </c>
      <c r="AI172" s="8" t="s">
        <v>485</v>
      </c>
      <c r="AJ172" s="8" t="s">
        <v>589</v>
      </c>
      <c r="AK172" s="8" t="s">
        <v>637</v>
      </c>
      <c r="AL172" s="8">
        <v>8</v>
      </c>
      <c r="AM172" s="8" t="s">
        <v>1985</v>
      </c>
      <c r="AN172" s="16"/>
      <c r="AO172" s="8"/>
      <c r="AP172" s="18" t="s">
        <v>1982</v>
      </c>
      <c r="AQ172" s="18" t="s">
        <v>839</v>
      </c>
      <c r="AR172" s="17" t="s">
        <v>1986</v>
      </c>
      <c r="AS172" s="18" t="s">
        <v>1987</v>
      </c>
      <c r="AT172" s="18" t="s">
        <v>579</v>
      </c>
      <c r="AU172" s="18" t="e">
        <f t="shared" si="2"/>
        <v>#REF!</v>
      </c>
      <c r="AV172" s="18" t="s">
        <v>609</v>
      </c>
      <c r="AW172" s="18"/>
      <c r="AX172" s="18"/>
      <c r="AY172" s="18"/>
      <c r="AZ172" s="18"/>
      <c r="BA172" s="18" t="e">
        <f t="shared" si="3"/>
        <v>#REF!</v>
      </c>
      <c r="BB172" s="18"/>
      <c r="BC172" s="18" t="s">
        <v>609</v>
      </c>
      <c r="BD172" s="18"/>
      <c r="BE172" s="18"/>
      <c r="BF172" s="18" t="e">
        <f t="shared" si="4"/>
        <v>#REF!</v>
      </c>
      <c r="BG172" s="18"/>
      <c r="BH172" s="18"/>
      <c r="BI172" s="18"/>
      <c r="BJ172" s="18" t="e">
        <f t="shared" si="5"/>
        <v>#REF!</v>
      </c>
      <c r="BK172" s="18" t="e">
        <f t="shared" si="6"/>
        <v>#REF!</v>
      </c>
    </row>
    <row r="173" spans="1:63" ht="13">
      <c r="A173" s="11">
        <v>172</v>
      </c>
      <c r="B173" s="11" t="s">
        <v>22</v>
      </c>
      <c r="C173" s="11" t="s">
        <v>4</v>
      </c>
      <c r="D173" s="11" t="s">
        <v>10</v>
      </c>
      <c r="E173" s="12" t="str">
        <f t="shared" si="0"/>
        <v>JKWZ0072 - Khamgaon Tembhurna - Bihar Tyre</v>
      </c>
      <c r="F173" s="11" t="s">
        <v>418</v>
      </c>
      <c r="G173" s="11" t="s">
        <v>1988</v>
      </c>
      <c r="H173" s="11" t="s">
        <v>447</v>
      </c>
      <c r="I173" s="11"/>
      <c r="J173" s="11" t="s">
        <v>33</v>
      </c>
      <c r="K173" s="11" t="s">
        <v>580</v>
      </c>
      <c r="L173" s="8"/>
      <c r="M173" s="8" t="s">
        <v>581</v>
      </c>
      <c r="N173" s="11" t="s">
        <v>582</v>
      </c>
      <c r="O173" s="11" t="s">
        <v>1989</v>
      </c>
      <c r="P173" s="11">
        <v>9834540836</v>
      </c>
      <c r="Q173" s="11"/>
      <c r="R173" s="12" t="s">
        <v>1990</v>
      </c>
      <c r="S173" s="11">
        <v>444303</v>
      </c>
      <c r="T173" s="20" t="s">
        <v>6</v>
      </c>
      <c r="U173" s="20" t="s">
        <v>623</v>
      </c>
      <c r="V173" s="13" t="s">
        <v>1991</v>
      </c>
      <c r="W173" s="11">
        <v>20.68225</v>
      </c>
      <c r="X173" s="11">
        <v>76.601861099999994</v>
      </c>
      <c r="Y173" s="11" t="s">
        <v>355</v>
      </c>
      <c r="Z173" s="14" t="e">
        <f ca="1">IF(_xludf.MAXIFS(#REF!,#REF!,D173)=0,"Before 31st Aug'23",_xludf.MAXIFS(#REF!,#REF!,D173))</f>
        <v>#NAME?</v>
      </c>
      <c r="AA173" s="8" t="e">
        <f>COUNTIFS(#REF!,E173,#REF!,"&gt;0")</f>
        <v>#REF!</v>
      </c>
      <c r="AB173" s="15">
        <v>19</v>
      </c>
      <c r="AC173" s="8">
        <v>25</v>
      </c>
      <c r="AD173" s="8">
        <v>78</v>
      </c>
      <c r="AE173" s="8" t="e">
        <f>VLOOKUP(D173,#REF!,5,0)</f>
        <v>#REF!</v>
      </c>
      <c r="AF173" s="8" t="e">
        <f t="shared" si="1"/>
        <v>#REF!</v>
      </c>
      <c r="AG173" s="8" t="s">
        <v>587</v>
      </c>
      <c r="AH173" s="8" t="s">
        <v>588</v>
      </c>
      <c r="AI173" s="8" t="s">
        <v>485</v>
      </c>
      <c r="AJ173" s="8" t="s">
        <v>589</v>
      </c>
      <c r="AK173" s="8" t="s">
        <v>637</v>
      </c>
      <c r="AL173" s="8">
        <v>8</v>
      </c>
      <c r="AM173" s="8" t="s">
        <v>242</v>
      </c>
      <c r="AN173" s="16" t="s">
        <v>1992</v>
      </c>
      <c r="AO173" s="17" t="s">
        <v>1993</v>
      </c>
      <c r="AP173" s="18" t="s">
        <v>1994</v>
      </c>
      <c r="AQ173" s="18" t="s">
        <v>652</v>
      </c>
      <c r="AR173" s="17" t="s">
        <v>1995</v>
      </c>
      <c r="AS173" s="18" t="s">
        <v>1996</v>
      </c>
      <c r="AT173" s="18" t="s">
        <v>579</v>
      </c>
      <c r="AU173" s="18" t="e">
        <f t="shared" si="2"/>
        <v>#REF!</v>
      </c>
      <c r="AV173" s="18" t="s">
        <v>596</v>
      </c>
      <c r="AW173" s="18" t="s">
        <v>597</v>
      </c>
      <c r="AX173" s="18" t="s">
        <v>596</v>
      </c>
      <c r="AY173" s="19">
        <v>45226</v>
      </c>
      <c r="AZ173" s="18"/>
      <c r="BA173" s="18" t="e">
        <f t="shared" si="3"/>
        <v>#REF!</v>
      </c>
      <c r="BB173" s="26" t="s">
        <v>702</v>
      </c>
      <c r="BC173" s="18" t="s">
        <v>596</v>
      </c>
      <c r="BD173" s="19">
        <v>45226</v>
      </c>
      <c r="BE173" s="18"/>
      <c r="BF173" s="18" t="e">
        <f t="shared" si="4"/>
        <v>#REF!</v>
      </c>
      <c r="BG173" s="18"/>
      <c r="BH173" s="18"/>
      <c r="BI173" s="18"/>
      <c r="BJ173" s="18" t="e">
        <f t="shared" si="5"/>
        <v>#REF!</v>
      </c>
      <c r="BK173" s="18" t="e">
        <f t="shared" si="6"/>
        <v>#REF!</v>
      </c>
    </row>
    <row r="174" spans="1:63" ht="13">
      <c r="A174" s="11">
        <v>173</v>
      </c>
      <c r="B174" s="11" t="s">
        <v>22</v>
      </c>
      <c r="C174" s="11" t="s">
        <v>4</v>
      </c>
      <c r="D174" s="11" t="s">
        <v>115</v>
      </c>
      <c r="E174" s="12" t="str">
        <f t="shared" si="0"/>
        <v>JKNZ0037 - Bishangarh Jaipur - Sohel Bihar Tyre Service</v>
      </c>
      <c r="F174" s="11" t="s">
        <v>1997</v>
      </c>
      <c r="G174" s="11" t="s">
        <v>1998</v>
      </c>
      <c r="H174" s="11" t="s">
        <v>447</v>
      </c>
      <c r="I174" s="11"/>
      <c r="J174" s="11" t="s">
        <v>579</v>
      </c>
      <c r="K174" s="11" t="s">
        <v>580</v>
      </c>
      <c r="L174" s="8"/>
      <c r="M174" s="8" t="s">
        <v>429</v>
      </c>
      <c r="N174" s="11" t="s">
        <v>776</v>
      </c>
      <c r="O174" s="11" t="s">
        <v>1999</v>
      </c>
      <c r="P174" s="11" t="s">
        <v>2000</v>
      </c>
      <c r="Q174" s="11"/>
      <c r="R174" s="12" t="s">
        <v>2001</v>
      </c>
      <c r="S174" s="27">
        <v>302013</v>
      </c>
      <c r="T174" s="20" t="s">
        <v>1300</v>
      </c>
      <c r="U174" s="20" t="s">
        <v>2002</v>
      </c>
      <c r="V174" s="13" t="s">
        <v>2003</v>
      </c>
      <c r="W174" s="11">
        <v>27.032981450000001</v>
      </c>
      <c r="X174" s="11">
        <v>75.816740519999996</v>
      </c>
      <c r="Y174" s="11" t="s">
        <v>421</v>
      </c>
      <c r="Z174" s="14" t="e">
        <f ca="1">IF(_xludf.MAXIFS(#REF!,#REF!,D174)=0,"Before 31st Aug'23",_xludf.MAXIFS(#REF!,#REF!,D174))</f>
        <v>#NAME?</v>
      </c>
      <c r="AA174" s="8" t="e">
        <f>COUNTIFS(#REF!,E174,#REF!,"&gt;0")</f>
        <v>#REF!</v>
      </c>
      <c r="AB174" s="15">
        <v>2</v>
      </c>
      <c r="AC174" s="8">
        <v>3</v>
      </c>
      <c r="AD174" s="8">
        <v>11</v>
      </c>
      <c r="AE174" s="8" t="e">
        <f>VLOOKUP(D174,#REF!,5,0)</f>
        <v>#REF!</v>
      </c>
      <c r="AF174" s="8" t="e">
        <f t="shared" si="1"/>
        <v>#REF!</v>
      </c>
      <c r="AG174" s="8" t="s">
        <v>587</v>
      </c>
      <c r="AH174" s="8" t="s">
        <v>695</v>
      </c>
      <c r="AI174" s="8" t="s">
        <v>485</v>
      </c>
      <c r="AJ174" s="8" t="s">
        <v>589</v>
      </c>
      <c r="AK174" s="8" t="s">
        <v>284</v>
      </c>
      <c r="AL174" s="8">
        <v>9</v>
      </c>
      <c r="AM174" s="8" t="s">
        <v>242</v>
      </c>
      <c r="AN174" s="16" t="s">
        <v>2004</v>
      </c>
      <c r="AO174" s="17" t="s">
        <v>2005</v>
      </c>
      <c r="AP174" s="18" t="s">
        <v>1999</v>
      </c>
      <c r="AQ174" s="18" t="s">
        <v>606</v>
      </c>
      <c r="AR174" s="17" t="s">
        <v>2006</v>
      </c>
      <c r="AS174" s="18" t="s">
        <v>2007</v>
      </c>
      <c r="AT174" s="18" t="s">
        <v>579</v>
      </c>
      <c r="AU174" s="18" t="e">
        <f t="shared" si="2"/>
        <v>#REF!</v>
      </c>
      <c r="AV174" s="18" t="s">
        <v>609</v>
      </c>
      <c r="AW174" s="18"/>
      <c r="AX174" s="18"/>
      <c r="AY174" s="18"/>
      <c r="AZ174" s="18"/>
      <c r="BA174" s="18" t="e">
        <f t="shared" si="3"/>
        <v>#REF!</v>
      </c>
      <c r="BB174" s="18"/>
      <c r="BC174" s="18" t="s">
        <v>609</v>
      </c>
      <c r="BD174" s="18"/>
      <c r="BE174" s="18"/>
      <c r="BF174" s="18" t="e">
        <f t="shared" si="4"/>
        <v>#REF!</v>
      </c>
      <c r="BG174" s="18"/>
      <c r="BH174" s="18"/>
      <c r="BI174" s="18"/>
      <c r="BJ174" s="18" t="e">
        <f t="shared" si="5"/>
        <v>#REF!</v>
      </c>
      <c r="BK174" s="18" t="e">
        <f t="shared" si="6"/>
        <v>#REF!</v>
      </c>
    </row>
    <row r="175" spans="1:63" ht="13">
      <c r="A175" s="11">
        <v>174</v>
      </c>
      <c r="B175" s="11" t="s">
        <v>22</v>
      </c>
      <c r="C175" s="11" t="s">
        <v>4</v>
      </c>
      <c r="D175" s="11" t="s">
        <v>36</v>
      </c>
      <c r="E175" s="44" t="str">
        <f t="shared" si="0"/>
        <v>JKEZ0048 - Kairapari - Md. Adil Amir Tyres Shop</v>
      </c>
      <c r="F175" s="11" t="s">
        <v>2008</v>
      </c>
      <c r="G175" s="11" t="s">
        <v>373</v>
      </c>
      <c r="H175" s="11" t="s">
        <v>809</v>
      </c>
      <c r="I175" s="11" t="s">
        <v>2009</v>
      </c>
      <c r="J175" s="11" t="s">
        <v>33</v>
      </c>
      <c r="K175" s="11" t="s">
        <v>580</v>
      </c>
      <c r="L175" s="8"/>
      <c r="M175" s="8" t="s">
        <v>666</v>
      </c>
      <c r="N175" s="11" t="s">
        <v>667</v>
      </c>
      <c r="O175" s="11" t="s">
        <v>2010</v>
      </c>
      <c r="P175" s="11" t="s">
        <v>2011</v>
      </c>
      <c r="Q175" s="11"/>
      <c r="R175" s="12" t="s">
        <v>2012</v>
      </c>
      <c r="S175" s="11">
        <v>754025</v>
      </c>
      <c r="T175" s="20" t="s">
        <v>3</v>
      </c>
      <c r="U175" s="20" t="s">
        <v>376</v>
      </c>
      <c r="V175" s="13" t="s">
        <v>2013</v>
      </c>
      <c r="W175" s="11">
        <v>20.550865470000002</v>
      </c>
      <c r="X175" s="11">
        <v>85.984330729999996</v>
      </c>
      <c r="Y175" s="11" t="s">
        <v>355</v>
      </c>
      <c r="Z175" s="14" t="e">
        <f ca="1">IF(_xludf.MAXIFS(#REF!,#REF!,D175)=0,"Before 31st Aug'23",_xludf.MAXIFS(#REF!,#REF!,D175))</f>
        <v>#NAME?</v>
      </c>
      <c r="AA175" s="8" t="e">
        <f>COUNTIFS(#REF!,E175,#REF!,"&gt;0")</f>
        <v>#REF!</v>
      </c>
      <c r="AB175" s="15">
        <v>9</v>
      </c>
      <c r="AC175" s="8">
        <v>15</v>
      </c>
      <c r="AD175" s="8">
        <v>205</v>
      </c>
      <c r="AE175" s="8" t="e">
        <f>VLOOKUP(D175,#REF!,5,0)</f>
        <v>#REF!</v>
      </c>
      <c r="AF175" s="8" t="e">
        <f t="shared" si="1"/>
        <v>#REF!</v>
      </c>
      <c r="AG175" s="8" t="s">
        <v>587</v>
      </c>
      <c r="AH175" s="8" t="s">
        <v>695</v>
      </c>
      <c r="AI175" s="8" t="s">
        <v>485</v>
      </c>
      <c r="AJ175" s="8" t="s">
        <v>589</v>
      </c>
      <c r="AK175" s="8" t="s">
        <v>276</v>
      </c>
      <c r="AL175" s="8">
        <v>7</v>
      </c>
      <c r="AM175" s="8" t="s">
        <v>242</v>
      </c>
      <c r="AN175" s="16" t="s">
        <v>2014</v>
      </c>
      <c r="AO175" s="8"/>
      <c r="AP175" s="18" t="s">
        <v>2010</v>
      </c>
      <c r="AQ175" s="18" t="s">
        <v>593</v>
      </c>
      <c r="AR175" s="17" t="s">
        <v>2015</v>
      </c>
      <c r="AS175" s="18" t="s">
        <v>2016</v>
      </c>
      <c r="AT175" s="18" t="s">
        <v>579</v>
      </c>
      <c r="AU175" s="18" t="e">
        <f t="shared" si="2"/>
        <v>#REF!</v>
      </c>
      <c r="AV175" s="18" t="s">
        <v>596</v>
      </c>
      <c r="AW175" s="18" t="s">
        <v>597</v>
      </c>
      <c r="AX175" s="18"/>
      <c r="AY175" s="18"/>
      <c r="AZ175" s="18"/>
      <c r="BA175" s="18" t="e">
        <f t="shared" si="3"/>
        <v>#REF!</v>
      </c>
      <c r="BB175" s="26" t="s">
        <v>702</v>
      </c>
      <c r="BC175" s="18" t="s">
        <v>596</v>
      </c>
      <c r="BD175" s="18"/>
      <c r="BE175" s="18"/>
      <c r="BF175" s="18" t="e">
        <f t="shared" si="4"/>
        <v>#REF!</v>
      </c>
      <c r="BG175" s="18"/>
      <c r="BH175" s="18"/>
      <c r="BI175" s="18"/>
      <c r="BJ175" s="18" t="e">
        <f t="shared" si="5"/>
        <v>#REF!</v>
      </c>
      <c r="BK175" s="18" t="e">
        <f t="shared" si="6"/>
        <v>#REF!</v>
      </c>
    </row>
    <row r="176" spans="1:63" ht="13">
      <c r="A176" s="11">
        <v>175</v>
      </c>
      <c r="B176" s="11" t="s">
        <v>22</v>
      </c>
      <c r="C176" s="11" t="s">
        <v>4</v>
      </c>
      <c r="D176" s="11" t="s">
        <v>2017</v>
      </c>
      <c r="E176" s="12" t="str">
        <f t="shared" si="0"/>
        <v>JKWZ0073 - Pune Dehu Road Nigdi - New Maharashtra Tyre</v>
      </c>
      <c r="F176" s="11" t="s">
        <v>2018</v>
      </c>
      <c r="G176" s="11" t="s">
        <v>2019</v>
      </c>
      <c r="H176" s="11" t="s">
        <v>447</v>
      </c>
      <c r="I176" s="11"/>
      <c r="J176" s="11" t="s">
        <v>2020</v>
      </c>
      <c r="K176" s="11" t="s">
        <v>681</v>
      </c>
      <c r="L176" s="8" t="s">
        <v>786</v>
      </c>
      <c r="M176" s="8" t="s">
        <v>581</v>
      </c>
      <c r="N176" s="11" t="s">
        <v>1014</v>
      </c>
      <c r="O176" s="11" t="s">
        <v>2021</v>
      </c>
      <c r="P176" s="11">
        <v>9304586020</v>
      </c>
      <c r="Q176" s="11"/>
      <c r="R176" s="12"/>
      <c r="S176" s="11"/>
      <c r="T176" s="20" t="s">
        <v>6</v>
      </c>
      <c r="U176" s="20" t="s">
        <v>277</v>
      </c>
      <c r="V176" s="13" t="s">
        <v>2022</v>
      </c>
      <c r="W176" s="11">
        <v>18.665749999999999</v>
      </c>
      <c r="X176" s="11">
        <v>73.771100000000004</v>
      </c>
      <c r="Y176" s="11" t="s">
        <v>4</v>
      </c>
      <c r="Z176" s="14" t="e">
        <f ca="1">IF(_xludf.MAXIFS(#REF!,#REF!,D176)=0,"Before 31st Aug'23",_xludf.MAXIFS(#REF!,#REF!,D176))</f>
        <v>#NAME?</v>
      </c>
      <c r="AA176" s="8" t="e">
        <f>COUNTIFS(#REF!,E176,#REF!,"&gt;0")</f>
        <v>#REF!</v>
      </c>
      <c r="AB176" s="15">
        <v>0</v>
      </c>
      <c r="AC176" s="8">
        <v>0</v>
      </c>
      <c r="AD176" s="8">
        <v>0</v>
      </c>
      <c r="AE176" s="8">
        <v>0</v>
      </c>
      <c r="AF176" s="8" t="e">
        <f t="shared" si="1"/>
        <v>#REF!</v>
      </c>
      <c r="AG176" s="8" t="s">
        <v>681</v>
      </c>
      <c r="AH176" s="8" t="s">
        <v>786</v>
      </c>
      <c r="AI176" s="8" t="s">
        <v>4</v>
      </c>
      <c r="AJ176" s="8" t="s">
        <v>4</v>
      </c>
      <c r="AK176" s="8"/>
      <c r="AL176" s="8"/>
      <c r="AM176" s="8"/>
      <c r="AN176" s="16"/>
      <c r="AO176" s="8"/>
      <c r="AP176" s="18"/>
      <c r="AQ176" s="18"/>
      <c r="AR176" s="8"/>
      <c r="AS176" s="18"/>
      <c r="AT176" s="18"/>
      <c r="AU176" s="18" t="e">
        <f t="shared" si="2"/>
        <v>#REF!</v>
      </c>
      <c r="AV176" s="18" t="s">
        <v>609</v>
      </c>
      <c r="AW176" s="18"/>
      <c r="AX176" s="18"/>
      <c r="AY176" s="18"/>
      <c r="AZ176" s="18"/>
      <c r="BA176" s="18" t="e">
        <f t="shared" si="3"/>
        <v>#REF!</v>
      </c>
      <c r="BB176" s="18"/>
      <c r="BC176" s="18" t="s">
        <v>609</v>
      </c>
      <c r="BD176" s="18"/>
      <c r="BE176" s="18"/>
      <c r="BF176" s="18" t="e">
        <f t="shared" si="4"/>
        <v>#REF!</v>
      </c>
      <c r="BG176" s="18"/>
      <c r="BH176" s="18"/>
      <c r="BI176" s="18"/>
      <c r="BJ176" s="18" t="e">
        <f t="shared" si="5"/>
        <v>#REF!</v>
      </c>
      <c r="BK176" s="18" t="e">
        <f t="shared" si="6"/>
        <v>#REF!</v>
      </c>
    </row>
    <row r="177" spans="1:63" ht="13">
      <c r="A177" s="11">
        <v>176</v>
      </c>
      <c r="B177" s="11" t="s">
        <v>22</v>
      </c>
      <c r="C177" s="11" t="s">
        <v>4</v>
      </c>
      <c r="D177" s="11" t="s">
        <v>46</v>
      </c>
      <c r="E177" s="44" t="str">
        <f t="shared" si="0"/>
        <v>JKNZ0038 - Patli - Nazir Tyre Shop</v>
      </c>
      <c r="F177" s="11" t="s">
        <v>2023</v>
      </c>
      <c r="G177" s="11" t="s">
        <v>165</v>
      </c>
      <c r="H177" s="11" t="s">
        <v>809</v>
      </c>
      <c r="I177" s="11" t="s">
        <v>385</v>
      </c>
      <c r="J177" s="11" t="s">
        <v>579</v>
      </c>
      <c r="K177" s="11" t="s">
        <v>580</v>
      </c>
      <c r="L177" s="8"/>
      <c r="M177" s="8" t="s">
        <v>429</v>
      </c>
      <c r="N177" s="11" t="s">
        <v>776</v>
      </c>
      <c r="O177" s="11" t="s">
        <v>2024</v>
      </c>
      <c r="P177" s="11">
        <v>8753952233</v>
      </c>
      <c r="Q177" s="11"/>
      <c r="R177" s="12" t="s">
        <v>2025</v>
      </c>
      <c r="S177" s="11">
        <v>122503</v>
      </c>
      <c r="T177" s="20" t="s">
        <v>24</v>
      </c>
      <c r="U177" s="20" t="s">
        <v>228</v>
      </c>
      <c r="V177" s="13" t="s">
        <v>2026</v>
      </c>
      <c r="W177" s="11">
        <v>28.39257538</v>
      </c>
      <c r="X177" s="11">
        <v>76.862280519999999</v>
      </c>
      <c r="Y177" s="11" t="s">
        <v>4</v>
      </c>
      <c r="Z177" s="14" t="e">
        <f ca="1">IF(_xludf.MAXIFS(#REF!,#REF!,D177)=0,"Before 31st Aug'23",_xludf.MAXIFS(#REF!,#REF!,D177))</f>
        <v>#NAME?</v>
      </c>
      <c r="AA177" s="8" t="e">
        <f>COUNTIFS(#REF!,E177,#REF!,"&gt;0")</f>
        <v>#REF!</v>
      </c>
      <c r="AB177" s="15">
        <v>4</v>
      </c>
      <c r="AC177" s="8">
        <v>2</v>
      </c>
      <c r="AD177" s="8">
        <v>332</v>
      </c>
      <c r="AE177" s="8" t="e">
        <f>VLOOKUP(D177,#REF!,5,0)</f>
        <v>#REF!</v>
      </c>
      <c r="AF177" s="8" t="e">
        <f t="shared" si="1"/>
        <v>#REF!</v>
      </c>
      <c r="AG177" s="8" t="s">
        <v>587</v>
      </c>
      <c r="AH177" s="8" t="s">
        <v>588</v>
      </c>
      <c r="AI177" s="8" t="s">
        <v>485</v>
      </c>
      <c r="AJ177" s="8" t="s">
        <v>589</v>
      </c>
      <c r="AK177" s="8" t="s">
        <v>284</v>
      </c>
      <c r="AL177" s="8">
        <v>7</v>
      </c>
      <c r="AM177" s="8" t="s">
        <v>2027</v>
      </c>
      <c r="AN177" s="16" t="s">
        <v>2028</v>
      </c>
      <c r="AO177" s="8"/>
      <c r="AP177" s="18" t="s">
        <v>2024</v>
      </c>
      <c r="AQ177" s="18" t="s">
        <v>593</v>
      </c>
      <c r="AR177" s="17" t="s">
        <v>2029</v>
      </c>
      <c r="AS177" s="18" t="s">
        <v>2030</v>
      </c>
      <c r="AT177" s="18" t="s">
        <v>579</v>
      </c>
      <c r="AU177" s="18" t="e">
        <f t="shared" si="2"/>
        <v>#REF!</v>
      </c>
      <c r="AV177" s="18" t="s">
        <v>596</v>
      </c>
      <c r="AW177" s="18" t="s">
        <v>597</v>
      </c>
      <c r="AX177" s="18"/>
      <c r="AY177" s="18"/>
      <c r="AZ177" s="18"/>
      <c r="BA177" s="18" t="e">
        <f t="shared" si="3"/>
        <v>#REF!</v>
      </c>
      <c r="BB177" s="26" t="s">
        <v>702</v>
      </c>
      <c r="BC177" s="18" t="s">
        <v>596</v>
      </c>
      <c r="BD177" s="18"/>
      <c r="BE177" s="18"/>
      <c r="BF177" s="18" t="e">
        <f t="shared" si="4"/>
        <v>#REF!</v>
      </c>
      <c r="BG177" s="18"/>
      <c r="BH177" s="18"/>
      <c r="BI177" s="18"/>
      <c r="BJ177" s="18" t="e">
        <f t="shared" si="5"/>
        <v>#REF!</v>
      </c>
      <c r="BK177" s="18" t="e">
        <f t="shared" si="6"/>
        <v>#REF!</v>
      </c>
    </row>
    <row r="178" spans="1:63" ht="13">
      <c r="A178" s="11">
        <v>177</v>
      </c>
      <c r="B178" s="11" t="s">
        <v>22</v>
      </c>
      <c r="C178" s="11" t="s">
        <v>4</v>
      </c>
      <c r="D178" s="11" t="s">
        <v>2031</v>
      </c>
      <c r="E178" s="12" t="str">
        <f t="shared" si="0"/>
        <v>JKWZ0074 - Nagpur Kondhali - Rizwan Tyre Works</v>
      </c>
      <c r="F178" s="11" t="s">
        <v>1240</v>
      </c>
      <c r="G178" s="11" t="s">
        <v>2032</v>
      </c>
      <c r="H178" s="11" t="s">
        <v>447</v>
      </c>
      <c r="I178" s="11"/>
      <c r="J178" s="11" t="s">
        <v>33</v>
      </c>
      <c r="K178" s="11" t="s">
        <v>580</v>
      </c>
      <c r="L178" s="8"/>
      <c r="M178" s="8" t="s">
        <v>581</v>
      </c>
      <c r="N178" s="11" t="s">
        <v>582</v>
      </c>
      <c r="O178" s="11" t="s">
        <v>2033</v>
      </c>
      <c r="P178" s="11">
        <v>8208909635</v>
      </c>
      <c r="Q178" s="32"/>
      <c r="R178" s="33"/>
      <c r="S178" s="32"/>
      <c r="T178" s="13" t="s">
        <v>6</v>
      </c>
      <c r="U178" s="13" t="s">
        <v>2032</v>
      </c>
      <c r="V178" s="13" t="s">
        <v>2034</v>
      </c>
      <c r="W178" s="11">
        <v>21.135671500000001</v>
      </c>
      <c r="X178" s="11">
        <v>78.656870769999998</v>
      </c>
      <c r="Y178" s="11" t="s">
        <v>1245</v>
      </c>
      <c r="Z178" s="14" t="e">
        <f ca="1">IF(_xludf.MAXIFS(#REF!,#REF!,D178)=0,"Before 31st Aug'23",_xludf.MAXIFS(#REF!,#REF!,D178))</f>
        <v>#NAME?</v>
      </c>
      <c r="AA178" s="8" t="e">
        <f>COUNTIFS(#REF!,E178,#REF!,"&gt;0")</f>
        <v>#REF!</v>
      </c>
      <c r="AB178" s="15">
        <v>0</v>
      </c>
      <c r="AC178" s="8">
        <v>0</v>
      </c>
      <c r="AD178" s="8">
        <v>5</v>
      </c>
      <c r="AE178" s="8">
        <v>0</v>
      </c>
      <c r="AF178" s="8" t="e">
        <f t="shared" si="1"/>
        <v>#REF!</v>
      </c>
      <c r="AG178" s="8" t="s">
        <v>587</v>
      </c>
      <c r="AH178" s="8" t="s">
        <v>588</v>
      </c>
      <c r="AI178" s="8" t="s">
        <v>485</v>
      </c>
      <c r="AJ178" s="8" t="s">
        <v>589</v>
      </c>
      <c r="AK178" s="8" t="s">
        <v>284</v>
      </c>
      <c r="AL178" s="8">
        <v>7</v>
      </c>
      <c r="AM178" s="8"/>
      <c r="AN178" s="16" t="s">
        <v>1246</v>
      </c>
      <c r="AO178" s="8"/>
      <c r="AP178" s="18" t="s">
        <v>2033</v>
      </c>
      <c r="AQ178" s="18" t="s">
        <v>2035</v>
      </c>
      <c r="AR178" s="17" t="s">
        <v>2036</v>
      </c>
      <c r="AS178" s="18" t="s">
        <v>2037</v>
      </c>
      <c r="AT178" s="18" t="s">
        <v>579</v>
      </c>
      <c r="AU178" s="18" t="e">
        <f t="shared" si="2"/>
        <v>#REF!</v>
      </c>
      <c r="AV178" s="18" t="s">
        <v>609</v>
      </c>
      <c r="AW178" s="18"/>
      <c r="AX178" s="18"/>
      <c r="AY178" s="18"/>
      <c r="AZ178" s="18"/>
      <c r="BA178" s="18" t="e">
        <f t="shared" si="3"/>
        <v>#REF!</v>
      </c>
      <c r="BB178" s="18"/>
      <c r="BC178" s="18" t="s">
        <v>609</v>
      </c>
      <c r="BD178" s="18"/>
      <c r="BE178" s="18"/>
      <c r="BF178" s="18" t="e">
        <f t="shared" si="4"/>
        <v>#REF!</v>
      </c>
      <c r="BG178" s="18"/>
      <c r="BH178" s="18"/>
      <c r="BI178" s="18"/>
      <c r="BJ178" s="18" t="e">
        <f t="shared" si="5"/>
        <v>#REF!</v>
      </c>
      <c r="BK178" s="18" t="e">
        <f t="shared" si="6"/>
        <v>#REF!</v>
      </c>
    </row>
    <row r="179" spans="1:63" ht="13">
      <c r="A179" s="11">
        <v>178</v>
      </c>
      <c r="B179" s="11" t="s">
        <v>22</v>
      </c>
      <c r="C179" s="11" t="s">
        <v>4</v>
      </c>
      <c r="D179" s="11" t="s">
        <v>71</v>
      </c>
      <c r="E179" s="44" t="str">
        <f t="shared" si="0"/>
        <v>JKWZ0075 - Naviyani - Tegyee Bihar Tyre Service</v>
      </c>
      <c r="F179" s="11" t="s">
        <v>2038</v>
      </c>
      <c r="G179" s="11" t="s">
        <v>2039</v>
      </c>
      <c r="H179" s="11" t="s">
        <v>809</v>
      </c>
      <c r="I179" s="11" t="s">
        <v>2040</v>
      </c>
      <c r="J179" s="11" t="s">
        <v>579</v>
      </c>
      <c r="K179" s="11" t="s">
        <v>580</v>
      </c>
      <c r="L179" s="8"/>
      <c r="M179" s="8" t="s">
        <v>581</v>
      </c>
      <c r="N179" s="11" t="s">
        <v>582</v>
      </c>
      <c r="O179" s="11" t="s">
        <v>2041</v>
      </c>
      <c r="P179" s="11">
        <v>9327647074</v>
      </c>
      <c r="Q179" s="11"/>
      <c r="R179" s="12" t="s">
        <v>2042</v>
      </c>
      <c r="S179" s="11">
        <v>382750</v>
      </c>
      <c r="T179" s="20" t="s">
        <v>15</v>
      </c>
      <c r="U179" s="20" t="s">
        <v>2043</v>
      </c>
      <c r="V179" s="29" t="s">
        <v>2044</v>
      </c>
      <c r="W179" s="11">
        <v>23.480805190000002</v>
      </c>
      <c r="X179" s="11">
        <v>71.967526250000006</v>
      </c>
      <c r="Y179" s="11" t="s">
        <v>2045</v>
      </c>
      <c r="Z179" s="14" t="e">
        <f ca="1">IF(_xludf.MAXIFS(#REF!,#REF!,D179)=0,"Before 31st Aug'23",_xludf.MAXIFS(#REF!,#REF!,D179))</f>
        <v>#NAME?</v>
      </c>
      <c r="AA179" s="8" t="e">
        <f>COUNTIFS(#REF!,E179,#REF!,"&gt;0")</f>
        <v>#REF!</v>
      </c>
      <c r="AB179" s="15">
        <v>37</v>
      </c>
      <c r="AC179" s="8">
        <v>131</v>
      </c>
      <c r="AD179" s="8">
        <v>262</v>
      </c>
      <c r="AE179" s="8" t="e">
        <f>VLOOKUP(D179,#REF!,5,0)</f>
        <v>#REF!</v>
      </c>
      <c r="AF179" s="8" t="e">
        <f t="shared" si="1"/>
        <v>#REF!</v>
      </c>
      <c r="AG179" s="8" t="s">
        <v>587</v>
      </c>
      <c r="AH179" s="8" t="s">
        <v>695</v>
      </c>
      <c r="AI179" s="8" t="s">
        <v>485</v>
      </c>
      <c r="AJ179" s="8" t="s">
        <v>589</v>
      </c>
      <c r="AK179" s="8" t="s">
        <v>603</v>
      </c>
      <c r="AL179" s="8">
        <v>7</v>
      </c>
      <c r="AM179" s="8" t="s">
        <v>242</v>
      </c>
      <c r="AN179" s="16"/>
      <c r="AO179" s="8"/>
      <c r="AP179" s="18" t="s">
        <v>2041</v>
      </c>
      <c r="AQ179" s="18" t="s">
        <v>593</v>
      </c>
      <c r="AR179" s="17" t="s">
        <v>2046</v>
      </c>
      <c r="AS179" s="18" t="s">
        <v>2047</v>
      </c>
      <c r="AT179" s="18" t="s">
        <v>579</v>
      </c>
      <c r="AU179" s="18" t="e">
        <f t="shared" si="2"/>
        <v>#REF!</v>
      </c>
      <c r="AV179" s="18" t="s">
        <v>596</v>
      </c>
      <c r="AW179" s="18" t="s">
        <v>597</v>
      </c>
      <c r="AX179" s="18" t="s">
        <v>596</v>
      </c>
      <c r="AY179" s="19">
        <v>45273</v>
      </c>
      <c r="AZ179" s="18"/>
      <c r="BA179" s="18" t="e">
        <f t="shared" si="3"/>
        <v>#REF!</v>
      </c>
      <c r="BB179" s="26" t="s">
        <v>702</v>
      </c>
      <c r="BC179" s="18" t="s">
        <v>596</v>
      </c>
      <c r="BD179" s="19">
        <v>45273</v>
      </c>
      <c r="BE179" s="18"/>
      <c r="BF179" s="18" t="e">
        <f t="shared" si="4"/>
        <v>#REF!</v>
      </c>
      <c r="BG179" s="18"/>
      <c r="BH179" s="18"/>
      <c r="BI179" s="18"/>
      <c r="BJ179" s="18" t="e">
        <f t="shared" si="5"/>
        <v>#REF!</v>
      </c>
      <c r="BK179" s="18" t="e">
        <f t="shared" si="6"/>
        <v>#REF!</v>
      </c>
    </row>
    <row r="180" spans="1:63" ht="13">
      <c r="A180" s="11">
        <v>179</v>
      </c>
      <c r="B180" s="11" t="s">
        <v>22</v>
      </c>
      <c r="C180" s="11" t="s">
        <v>4</v>
      </c>
      <c r="D180" s="11" t="s">
        <v>2048</v>
      </c>
      <c r="E180" s="12" t="str">
        <f t="shared" si="0"/>
        <v>JKEZ0049 - Jindal Jajpur - Irfan Tyre Workshop</v>
      </c>
      <c r="F180" s="11" t="s">
        <v>2049</v>
      </c>
      <c r="G180" s="11" t="s">
        <v>2050</v>
      </c>
      <c r="H180" s="11" t="s">
        <v>447</v>
      </c>
      <c r="I180" s="11"/>
      <c r="J180" s="11" t="s">
        <v>33</v>
      </c>
      <c r="K180" s="11" t="s">
        <v>580</v>
      </c>
      <c r="L180" s="8"/>
      <c r="M180" s="8" t="s">
        <v>666</v>
      </c>
      <c r="N180" s="11" t="s">
        <v>667</v>
      </c>
      <c r="O180" s="11" t="s">
        <v>2051</v>
      </c>
      <c r="P180" s="11">
        <v>9777249454</v>
      </c>
      <c r="Q180" s="11"/>
      <c r="R180" s="12"/>
      <c r="S180" s="11"/>
      <c r="T180" s="20" t="s">
        <v>3</v>
      </c>
      <c r="U180" s="20" t="s">
        <v>137</v>
      </c>
      <c r="V180" s="13" t="s">
        <v>2052</v>
      </c>
      <c r="W180" s="11">
        <v>20.939404079999999</v>
      </c>
      <c r="X180" s="11">
        <v>86.038035289999996</v>
      </c>
      <c r="Y180" s="11" t="s">
        <v>355</v>
      </c>
      <c r="Z180" s="14" t="e">
        <f ca="1">IF(_xludf.MAXIFS(#REF!,#REF!,D180)=0,"Before 31st Aug'23",_xludf.MAXIFS(#REF!,#REF!,D180))</f>
        <v>#NAME?</v>
      </c>
      <c r="AA180" s="8" t="e">
        <f>COUNTIFS(#REF!,E180,#REF!,"&gt;0")</f>
        <v>#REF!</v>
      </c>
      <c r="AB180" s="15">
        <v>0</v>
      </c>
      <c r="AC180" s="8">
        <v>0</v>
      </c>
      <c r="AD180" s="8">
        <v>5</v>
      </c>
      <c r="AE180" s="8">
        <v>0</v>
      </c>
      <c r="AF180" s="8" t="e">
        <f t="shared" si="1"/>
        <v>#REF!</v>
      </c>
      <c r="AG180" s="8" t="s">
        <v>683</v>
      </c>
      <c r="AH180" s="8" t="s">
        <v>695</v>
      </c>
      <c r="AI180" s="8" t="s">
        <v>4</v>
      </c>
      <c r="AJ180" s="8" t="s">
        <v>4</v>
      </c>
      <c r="AK180" s="8"/>
      <c r="AL180" s="8"/>
      <c r="AM180" s="8"/>
      <c r="AN180" s="16"/>
      <c r="AO180" s="8"/>
      <c r="AP180" s="18" t="s">
        <v>2051</v>
      </c>
      <c r="AQ180" s="18" t="s">
        <v>593</v>
      </c>
      <c r="AR180" s="17" t="s">
        <v>2053</v>
      </c>
      <c r="AS180" s="18" t="s">
        <v>2054</v>
      </c>
      <c r="AT180" s="18" t="s">
        <v>579</v>
      </c>
      <c r="AU180" s="18" t="e">
        <f t="shared" si="2"/>
        <v>#REF!</v>
      </c>
      <c r="AV180" s="18" t="s">
        <v>609</v>
      </c>
      <c r="AW180" s="18"/>
      <c r="AX180" s="18"/>
      <c r="AY180" s="18"/>
      <c r="AZ180" s="18"/>
      <c r="BA180" s="18" t="e">
        <f t="shared" si="3"/>
        <v>#REF!</v>
      </c>
      <c r="BB180" s="18"/>
      <c r="BC180" s="18" t="s">
        <v>609</v>
      </c>
      <c r="BD180" s="18"/>
      <c r="BE180" s="18"/>
      <c r="BF180" s="18" t="e">
        <f t="shared" si="4"/>
        <v>#REF!</v>
      </c>
      <c r="BG180" s="18"/>
      <c r="BH180" s="18"/>
      <c r="BI180" s="18"/>
      <c r="BJ180" s="18" t="e">
        <f t="shared" si="5"/>
        <v>#REF!</v>
      </c>
      <c r="BK180" s="18" t="e">
        <f t="shared" si="6"/>
        <v>#REF!</v>
      </c>
    </row>
    <row r="181" spans="1:63" ht="13">
      <c r="A181" s="11">
        <v>180</v>
      </c>
      <c r="B181" s="11" t="s">
        <v>22</v>
      </c>
      <c r="C181" s="11" t="s">
        <v>4</v>
      </c>
      <c r="D181" s="11" t="s">
        <v>397</v>
      </c>
      <c r="E181" s="12" t="str">
        <f t="shared" si="0"/>
        <v>JKNZ0039 - Hodal - Khan Tyre Puncture</v>
      </c>
      <c r="F181" s="11" t="s">
        <v>2055</v>
      </c>
      <c r="G181" s="11" t="s">
        <v>260</v>
      </c>
      <c r="H181" s="11" t="s">
        <v>447</v>
      </c>
      <c r="I181" s="11"/>
      <c r="J181" s="11" t="s">
        <v>33</v>
      </c>
      <c r="K181" s="11" t="s">
        <v>633</v>
      </c>
      <c r="L181" s="8"/>
      <c r="M181" s="8" t="s">
        <v>429</v>
      </c>
      <c r="N181" s="11" t="s">
        <v>776</v>
      </c>
      <c r="O181" s="11" t="s">
        <v>2056</v>
      </c>
      <c r="P181" s="11">
        <v>9760186672</v>
      </c>
      <c r="Q181" s="11"/>
      <c r="R181" s="12"/>
      <c r="S181" s="11"/>
      <c r="T181" s="11" t="s">
        <v>24</v>
      </c>
      <c r="U181" s="11" t="s">
        <v>2057</v>
      </c>
      <c r="V181" s="29" t="s">
        <v>2058</v>
      </c>
      <c r="W181" s="11">
        <v>27.854798299999999</v>
      </c>
      <c r="X181" s="11">
        <v>77.403741699999998</v>
      </c>
      <c r="Y181" s="11" t="s">
        <v>4</v>
      </c>
      <c r="Z181" s="14" t="e">
        <f ca="1">IF(_xludf.MAXIFS(#REF!,#REF!,D181)=0,"Before 31st Aug'23",_xludf.MAXIFS(#REF!,#REF!,D181))</f>
        <v>#NAME?</v>
      </c>
      <c r="AA181" s="8" t="e">
        <f>COUNTIFS(#REF!,E181,#REF!,"&gt;0")</f>
        <v>#REF!</v>
      </c>
      <c r="AB181" s="15">
        <v>0</v>
      </c>
      <c r="AC181" s="8">
        <v>0</v>
      </c>
      <c r="AD181" s="8">
        <v>0</v>
      </c>
      <c r="AE181" s="8">
        <v>0</v>
      </c>
      <c r="AF181" s="8" t="e">
        <f t="shared" si="1"/>
        <v>#REF!</v>
      </c>
      <c r="AG181" s="8" t="s">
        <v>587</v>
      </c>
      <c r="AH181" s="8" t="s">
        <v>780</v>
      </c>
      <c r="AI181" s="8" t="s">
        <v>485</v>
      </c>
      <c r="AJ181" s="8" t="s">
        <v>589</v>
      </c>
      <c r="AK181" s="8" t="s">
        <v>284</v>
      </c>
      <c r="AL181" s="8">
        <v>9</v>
      </c>
      <c r="AM181" s="8"/>
      <c r="AN181" s="16"/>
      <c r="AO181" s="8"/>
      <c r="AP181" s="18"/>
      <c r="AQ181" s="18"/>
      <c r="AR181" s="8"/>
      <c r="AS181" s="18"/>
      <c r="AT181" s="18"/>
      <c r="AU181" s="18" t="e">
        <f t="shared" si="2"/>
        <v>#REF!</v>
      </c>
      <c r="AV181" s="18" t="s">
        <v>609</v>
      </c>
      <c r="AW181" s="18"/>
      <c r="AX181" s="18"/>
      <c r="AY181" s="18"/>
      <c r="AZ181" s="18"/>
      <c r="BA181" s="18" t="e">
        <f t="shared" si="3"/>
        <v>#REF!</v>
      </c>
      <c r="BB181" s="18"/>
      <c r="BC181" s="18" t="s">
        <v>609</v>
      </c>
      <c r="BD181" s="18"/>
      <c r="BE181" s="18"/>
      <c r="BF181" s="18" t="e">
        <f t="shared" si="4"/>
        <v>#REF!</v>
      </c>
      <c r="BG181" s="18"/>
      <c r="BH181" s="18"/>
      <c r="BI181" s="18"/>
      <c r="BJ181" s="18" t="e">
        <f t="shared" si="5"/>
        <v>#REF!</v>
      </c>
      <c r="BK181" s="18" t="e">
        <f t="shared" si="6"/>
        <v>#REF!</v>
      </c>
    </row>
    <row r="182" spans="1:63" ht="13">
      <c r="A182" s="11">
        <v>181</v>
      </c>
      <c r="B182" s="11" t="s">
        <v>2059</v>
      </c>
      <c r="C182" s="11" t="s">
        <v>4</v>
      </c>
      <c r="D182" s="11" t="s">
        <v>80</v>
      </c>
      <c r="E182" s="12" t="str">
        <f t="shared" si="0"/>
        <v>JKNZ0040 - Kosi Mathura - Khan Tyre Puncture Works</v>
      </c>
      <c r="F182" s="11" t="s">
        <v>2060</v>
      </c>
      <c r="G182" s="11" t="s">
        <v>2061</v>
      </c>
      <c r="H182" s="11" t="s">
        <v>447</v>
      </c>
      <c r="I182" s="11"/>
      <c r="J182" s="11" t="s">
        <v>485</v>
      </c>
      <c r="K182" s="11" t="s">
        <v>580</v>
      </c>
      <c r="L182" s="8"/>
      <c r="M182" s="8" t="s">
        <v>429</v>
      </c>
      <c r="N182" s="11" t="s">
        <v>776</v>
      </c>
      <c r="O182" s="11" t="s">
        <v>2062</v>
      </c>
      <c r="P182" s="11" t="s">
        <v>2063</v>
      </c>
      <c r="Q182" s="27"/>
      <c r="R182" s="28" t="s">
        <v>361</v>
      </c>
      <c r="S182" s="11">
        <v>281403</v>
      </c>
      <c r="T182" s="20" t="s">
        <v>21</v>
      </c>
      <c r="U182" s="20" t="s">
        <v>160</v>
      </c>
      <c r="V182" s="23" t="s">
        <v>2064</v>
      </c>
      <c r="W182" s="11">
        <v>27.850771009999999</v>
      </c>
      <c r="X182" s="11">
        <v>77.407788400000001</v>
      </c>
      <c r="Y182" s="11" t="s">
        <v>4</v>
      </c>
      <c r="Z182" s="14" t="e">
        <f ca="1">IF(_xludf.MAXIFS(#REF!,#REF!,D182)=0,"Before 31st Aug'23",_xludf.MAXIFS(#REF!,#REF!,D182))</f>
        <v>#NAME?</v>
      </c>
      <c r="AA182" s="8" t="e">
        <f>COUNTIFS(#REF!,E182,#REF!,"&gt;0")</f>
        <v>#REF!</v>
      </c>
      <c r="AB182" s="15">
        <v>14</v>
      </c>
      <c r="AC182" s="8">
        <v>15</v>
      </c>
      <c r="AD182" s="8">
        <v>14</v>
      </c>
      <c r="AE182" s="8" t="e">
        <f>VLOOKUP(D182,#REF!,5,0)</f>
        <v>#REF!</v>
      </c>
      <c r="AF182" s="8" t="e">
        <f t="shared" si="1"/>
        <v>#REF!</v>
      </c>
      <c r="AG182" s="8" t="s">
        <v>587</v>
      </c>
      <c r="AH182" s="8" t="s">
        <v>648</v>
      </c>
      <c r="AI182" s="8" t="s">
        <v>485</v>
      </c>
      <c r="AJ182" s="8" t="s">
        <v>709</v>
      </c>
      <c r="AK182" s="8" t="s">
        <v>284</v>
      </c>
      <c r="AL182" s="8">
        <v>8</v>
      </c>
      <c r="AM182" s="8" t="s">
        <v>242</v>
      </c>
      <c r="AN182" s="16" t="s">
        <v>2065</v>
      </c>
      <c r="AO182" s="17" t="s">
        <v>2066</v>
      </c>
      <c r="AP182" s="18" t="s">
        <v>2062</v>
      </c>
      <c r="AQ182" s="18" t="s">
        <v>686</v>
      </c>
      <c r="AR182" s="17" t="s">
        <v>2067</v>
      </c>
      <c r="AS182" s="18" t="s">
        <v>2068</v>
      </c>
      <c r="AT182" s="18" t="s">
        <v>2069</v>
      </c>
      <c r="AU182" s="18" t="e">
        <f t="shared" si="2"/>
        <v>#REF!</v>
      </c>
      <c r="AV182" s="18" t="s">
        <v>596</v>
      </c>
      <c r="AW182" s="18"/>
      <c r="AX182" s="18"/>
      <c r="AY182" s="18"/>
      <c r="AZ182" s="18"/>
      <c r="BA182" s="18" t="e">
        <f t="shared" si="3"/>
        <v>#REF!</v>
      </c>
      <c r="BB182" s="26" t="s">
        <v>702</v>
      </c>
      <c r="BC182" s="18" t="s">
        <v>609</v>
      </c>
      <c r="BD182" s="18"/>
      <c r="BE182" s="18"/>
      <c r="BF182" s="18" t="e">
        <f t="shared" si="4"/>
        <v>#REF!</v>
      </c>
      <c r="BG182" s="18"/>
      <c r="BH182" s="18"/>
      <c r="BI182" s="18"/>
      <c r="BJ182" s="18" t="e">
        <f t="shared" si="5"/>
        <v>#REF!</v>
      </c>
      <c r="BK182" s="18" t="e">
        <f t="shared" si="6"/>
        <v>#REF!</v>
      </c>
    </row>
    <row r="183" spans="1:63" ht="13">
      <c r="A183" s="11">
        <v>182</v>
      </c>
      <c r="B183" s="11" t="s">
        <v>22</v>
      </c>
      <c r="C183" s="11" t="s">
        <v>4</v>
      </c>
      <c r="D183" s="11" t="s">
        <v>2070</v>
      </c>
      <c r="E183" s="12" t="str">
        <f t="shared" si="0"/>
        <v xml:space="preserve">JKNZ0041 - Agra/Gwa Bypass - </v>
      </c>
      <c r="F183" s="11" t="s">
        <v>411</v>
      </c>
      <c r="G183" s="11" t="s">
        <v>2071</v>
      </c>
      <c r="H183" s="11" t="s">
        <v>447</v>
      </c>
      <c r="I183" s="11"/>
      <c r="J183" s="11" t="s">
        <v>33</v>
      </c>
      <c r="K183" s="11" t="s">
        <v>633</v>
      </c>
      <c r="L183" s="8" t="s">
        <v>775</v>
      </c>
      <c r="M183" s="8" t="s">
        <v>429</v>
      </c>
      <c r="N183" s="11" t="s">
        <v>776</v>
      </c>
      <c r="O183" s="11" t="s">
        <v>2072</v>
      </c>
      <c r="P183" s="11">
        <v>9024760164</v>
      </c>
      <c r="Q183" s="11"/>
      <c r="R183" s="12"/>
      <c r="S183" s="11"/>
      <c r="T183" s="11" t="s">
        <v>21</v>
      </c>
      <c r="U183" s="11" t="s">
        <v>160</v>
      </c>
      <c r="V183" s="29" t="s">
        <v>2073</v>
      </c>
      <c r="W183" s="11">
        <v>27.47223</v>
      </c>
      <c r="X183" s="11">
        <v>77.659729999999996</v>
      </c>
      <c r="Y183" s="11" t="s">
        <v>4</v>
      </c>
      <c r="Z183" s="14" t="e">
        <f ca="1">IF(_xludf.MAXIFS(#REF!,#REF!,D183)=0,"Before 31st Aug'23",_xludf.MAXIFS(#REF!,#REF!,D183))</f>
        <v>#NAME?</v>
      </c>
      <c r="AA183" s="8" t="e">
        <f>COUNTIFS(#REF!,E183,#REF!,"&gt;0")</f>
        <v>#REF!</v>
      </c>
      <c r="AB183" s="15">
        <v>0</v>
      </c>
      <c r="AC183" s="8">
        <v>0</v>
      </c>
      <c r="AD183" s="8">
        <v>0</v>
      </c>
      <c r="AE183" s="8">
        <v>0</v>
      </c>
      <c r="AF183" s="8" t="e">
        <f t="shared" si="1"/>
        <v>#REF!</v>
      </c>
      <c r="AG183" s="10" t="s">
        <v>775</v>
      </c>
      <c r="AH183" s="8" t="s">
        <v>780</v>
      </c>
      <c r="AI183" s="8" t="s">
        <v>4</v>
      </c>
      <c r="AJ183" s="8" t="s">
        <v>4</v>
      </c>
      <c r="AK183" s="8"/>
      <c r="AL183" s="8"/>
      <c r="AM183" s="8"/>
      <c r="AN183" s="16"/>
      <c r="AO183" s="8"/>
      <c r="AP183" s="18"/>
      <c r="AQ183" s="18"/>
      <c r="AR183" s="8"/>
      <c r="AS183" s="18"/>
      <c r="AT183" s="18"/>
      <c r="AU183" s="18" t="e">
        <f t="shared" si="2"/>
        <v>#REF!</v>
      </c>
      <c r="AV183" s="18" t="s">
        <v>609</v>
      </c>
      <c r="AW183" s="18"/>
      <c r="AX183" s="18"/>
      <c r="AY183" s="18"/>
      <c r="AZ183" s="18"/>
      <c r="BA183" s="18" t="e">
        <f t="shared" si="3"/>
        <v>#REF!</v>
      </c>
      <c r="BB183" s="18"/>
      <c r="BC183" s="18" t="s">
        <v>609</v>
      </c>
      <c r="BD183" s="18"/>
      <c r="BE183" s="18"/>
      <c r="BF183" s="18" t="e">
        <f t="shared" si="4"/>
        <v>#REF!</v>
      </c>
      <c r="BG183" s="18"/>
      <c r="BH183" s="18"/>
      <c r="BI183" s="18"/>
      <c r="BJ183" s="18" t="e">
        <f t="shared" si="5"/>
        <v>#REF!</v>
      </c>
      <c r="BK183" s="18" t="e">
        <f t="shared" si="6"/>
        <v>#REF!</v>
      </c>
    </row>
    <row r="184" spans="1:63" ht="13">
      <c r="A184" s="11">
        <v>183</v>
      </c>
      <c r="B184" s="11" t="s">
        <v>22</v>
      </c>
      <c r="C184" s="11" t="s">
        <v>4</v>
      </c>
      <c r="D184" s="11" t="s">
        <v>2074</v>
      </c>
      <c r="E184" s="12" t="str">
        <f t="shared" si="0"/>
        <v xml:space="preserve">JKEZ0050 - Dholpur - </v>
      </c>
      <c r="F184" s="11" t="s">
        <v>411</v>
      </c>
      <c r="G184" s="11" t="s">
        <v>2075</v>
      </c>
      <c r="H184" s="11" t="s">
        <v>447</v>
      </c>
      <c r="I184" s="11"/>
      <c r="J184" s="11" t="s">
        <v>33</v>
      </c>
      <c r="K184" s="11" t="s">
        <v>633</v>
      </c>
      <c r="L184" s="8" t="s">
        <v>775</v>
      </c>
      <c r="M184" s="8" t="s">
        <v>666</v>
      </c>
      <c r="N184" s="11" t="s">
        <v>667</v>
      </c>
      <c r="O184" s="11" t="s">
        <v>2076</v>
      </c>
      <c r="P184" s="11">
        <v>6375213899</v>
      </c>
      <c r="Q184" s="11"/>
      <c r="R184" s="12"/>
      <c r="S184" s="11"/>
      <c r="T184" s="11" t="s">
        <v>21</v>
      </c>
      <c r="U184" s="11" t="s">
        <v>2077</v>
      </c>
      <c r="V184" s="29" t="s">
        <v>2078</v>
      </c>
      <c r="W184" s="11">
        <v>27.041533000000001</v>
      </c>
      <c r="X184" s="11">
        <v>77.975239999999999</v>
      </c>
      <c r="Y184" s="11" t="s">
        <v>4</v>
      </c>
      <c r="Z184" s="14" t="e">
        <f ca="1">IF(_xludf.MAXIFS(#REF!,#REF!,D184)=0,"Before 31st Aug'23",_xludf.MAXIFS(#REF!,#REF!,D184))</f>
        <v>#NAME?</v>
      </c>
      <c r="AA184" s="8" t="e">
        <f>COUNTIFS(#REF!,E184,#REF!,"&gt;0")</f>
        <v>#REF!</v>
      </c>
      <c r="AB184" s="15">
        <v>0</v>
      </c>
      <c r="AC184" s="8">
        <v>0</v>
      </c>
      <c r="AD184" s="8">
        <v>0</v>
      </c>
      <c r="AE184" s="8">
        <v>0</v>
      </c>
      <c r="AF184" s="8" t="e">
        <f t="shared" si="1"/>
        <v>#REF!</v>
      </c>
      <c r="AG184" s="10" t="s">
        <v>775</v>
      </c>
      <c r="AH184" s="8" t="s">
        <v>780</v>
      </c>
      <c r="AI184" s="8" t="s">
        <v>4</v>
      </c>
      <c r="AJ184" s="8" t="s">
        <v>4</v>
      </c>
      <c r="AK184" s="8"/>
      <c r="AL184" s="8"/>
      <c r="AM184" s="8"/>
      <c r="AN184" s="16"/>
      <c r="AO184" s="8"/>
      <c r="AP184" s="18"/>
      <c r="AQ184" s="18"/>
      <c r="AR184" s="8"/>
      <c r="AS184" s="18"/>
      <c r="AT184" s="18"/>
      <c r="AU184" s="18" t="e">
        <f t="shared" si="2"/>
        <v>#REF!</v>
      </c>
      <c r="AV184" s="18" t="s">
        <v>609</v>
      </c>
      <c r="AW184" s="18"/>
      <c r="AX184" s="18"/>
      <c r="AY184" s="18"/>
      <c r="AZ184" s="18"/>
      <c r="BA184" s="18" t="e">
        <f t="shared" si="3"/>
        <v>#REF!</v>
      </c>
      <c r="BB184" s="18"/>
      <c r="BC184" s="18" t="s">
        <v>609</v>
      </c>
      <c r="BD184" s="18"/>
      <c r="BE184" s="18"/>
      <c r="BF184" s="18" t="e">
        <f t="shared" si="4"/>
        <v>#REF!</v>
      </c>
      <c r="BG184" s="18"/>
      <c r="BH184" s="18"/>
      <c r="BI184" s="18"/>
      <c r="BJ184" s="18" t="e">
        <f t="shared" si="5"/>
        <v>#REF!</v>
      </c>
      <c r="BK184" s="18" t="e">
        <f t="shared" si="6"/>
        <v>#REF!</v>
      </c>
    </row>
    <row r="185" spans="1:63" ht="13">
      <c r="A185" s="11">
        <v>184</v>
      </c>
      <c r="B185" s="11" t="s">
        <v>22</v>
      </c>
      <c r="C185" s="11" t="s">
        <v>4</v>
      </c>
      <c r="D185" s="11" t="s">
        <v>2079</v>
      </c>
      <c r="E185" s="12" t="str">
        <f t="shared" si="0"/>
        <v xml:space="preserve">JKEZ0051 - Kotra Datia, Boran Kalan - </v>
      </c>
      <c r="F185" s="11" t="s">
        <v>411</v>
      </c>
      <c r="G185" s="11" t="s">
        <v>2080</v>
      </c>
      <c r="H185" s="11" t="s">
        <v>447</v>
      </c>
      <c r="I185" s="11"/>
      <c r="J185" s="11" t="s">
        <v>33</v>
      </c>
      <c r="K185" s="11" t="s">
        <v>633</v>
      </c>
      <c r="L185" s="8"/>
      <c r="M185" s="8" t="s">
        <v>666</v>
      </c>
      <c r="N185" s="11" t="s">
        <v>667</v>
      </c>
      <c r="O185" s="11" t="s">
        <v>2081</v>
      </c>
      <c r="P185" s="11">
        <v>7067538749</v>
      </c>
      <c r="Q185" s="11"/>
      <c r="R185" s="12"/>
      <c r="S185" s="11"/>
      <c r="T185" s="11" t="s">
        <v>1300</v>
      </c>
      <c r="U185" s="11" t="s">
        <v>2082</v>
      </c>
      <c r="V185" s="29" t="s">
        <v>2083</v>
      </c>
      <c r="W185" s="11">
        <v>26.666246000000001</v>
      </c>
      <c r="X185" s="11">
        <v>77.899870000000007</v>
      </c>
      <c r="Y185" s="11" t="s">
        <v>4</v>
      </c>
      <c r="Z185" s="14" t="e">
        <f ca="1">IF(_xludf.MAXIFS(#REF!,#REF!,D185)=0,"Before 31st Aug'23",_xludf.MAXIFS(#REF!,#REF!,D185))</f>
        <v>#NAME?</v>
      </c>
      <c r="AA185" s="8" t="e">
        <f>COUNTIFS(#REF!,E185,#REF!,"&gt;0")</f>
        <v>#REF!</v>
      </c>
      <c r="AB185" s="15">
        <v>0</v>
      </c>
      <c r="AC185" s="8">
        <v>0</v>
      </c>
      <c r="AD185" s="8">
        <v>0</v>
      </c>
      <c r="AE185" s="8">
        <v>0</v>
      </c>
      <c r="AF185" s="8" t="e">
        <f t="shared" si="1"/>
        <v>#REF!</v>
      </c>
      <c r="AG185" s="8" t="s">
        <v>587</v>
      </c>
      <c r="AH185" s="8" t="s">
        <v>780</v>
      </c>
      <c r="AI185" s="8" t="s">
        <v>485</v>
      </c>
      <c r="AJ185" s="8" t="s">
        <v>709</v>
      </c>
      <c r="AK185" s="8" t="s">
        <v>284</v>
      </c>
      <c r="AL185" s="8">
        <v>7</v>
      </c>
      <c r="AM185" s="8"/>
      <c r="AN185" s="16"/>
      <c r="AO185" s="8"/>
      <c r="AP185" s="18"/>
      <c r="AQ185" s="18"/>
      <c r="AR185" s="8"/>
      <c r="AS185" s="18"/>
      <c r="AT185" s="18"/>
      <c r="AU185" s="18" t="e">
        <f t="shared" si="2"/>
        <v>#REF!</v>
      </c>
      <c r="AV185" s="18" t="s">
        <v>609</v>
      </c>
      <c r="AW185" s="18"/>
      <c r="AX185" s="18"/>
      <c r="AY185" s="18"/>
      <c r="AZ185" s="18"/>
      <c r="BA185" s="18" t="e">
        <f t="shared" si="3"/>
        <v>#REF!</v>
      </c>
      <c r="BB185" s="18"/>
      <c r="BC185" s="18" t="s">
        <v>609</v>
      </c>
      <c r="BD185" s="18"/>
      <c r="BE185" s="18"/>
      <c r="BF185" s="18" t="e">
        <f t="shared" si="4"/>
        <v>#REF!</v>
      </c>
      <c r="BG185" s="18"/>
      <c r="BH185" s="18"/>
      <c r="BI185" s="18"/>
      <c r="BJ185" s="18" t="e">
        <f t="shared" si="5"/>
        <v>#REF!</v>
      </c>
      <c r="BK185" s="18" t="e">
        <f t="shared" si="6"/>
        <v>#REF!</v>
      </c>
    </row>
    <row r="186" spans="1:63" ht="13">
      <c r="A186" s="11">
        <v>185</v>
      </c>
      <c r="B186" s="11" t="s">
        <v>22</v>
      </c>
      <c r="C186" s="11" t="s">
        <v>4</v>
      </c>
      <c r="D186" s="11" t="s">
        <v>2084</v>
      </c>
      <c r="E186" s="12" t="str">
        <f t="shared" si="0"/>
        <v xml:space="preserve">JKEZ0052 - 100 Mtr After Chitaura Toll Tax - </v>
      </c>
      <c r="F186" s="11" t="s">
        <v>411</v>
      </c>
      <c r="G186" s="11" t="s">
        <v>2085</v>
      </c>
      <c r="H186" s="11" t="s">
        <v>447</v>
      </c>
      <c r="I186" s="11"/>
      <c r="J186" s="11" t="s">
        <v>33</v>
      </c>
      <c r="K186" s="11" t="s">
        <v>633</v>
      </c>
      <c r="L186" s="8" t="s">
        <v>1140</v>
      </c>
      <c r="M186" s="8" t="s">
        <v>666</v>
      </c>
      <c r="N186" s="11" t="s">
        <v>667</v>
      </c>
      <c r="O186" s="11" t="s">
        <v>975</v>
      </c>
      <c r="P186" s="11">
        <v>8269171042</v>
      </c>
      <c r="Q186" s="11"/>
      <c r="R186" s="12"/>
      <c r="S186" s="11"/>
      <c r="T186" s="11" t="s">
        <v>39</v>
      </c>
      <c r="U186" s="11" t="s">
        <v>2086</v>
      </c>
      <c r="V186" s="29" t="s">
        <v>2087</v>
      </c>
      <c r="W186" s="11">
        <v>25.804480000000002</v>
      </c>
      <c r="X186" s="11">
        <v>78.387690000000006</v>
      </c>
      <c r="Y186" s="11" t="s">
        <v>4</v>
      </c>
      <c r="Z186" s="14" t="e">
        <f ca="1">IF(_xludf.MAXIFS(#REF!,#REF!,D186)=0,"Before 31st Aug'23",_xludf.MAXIFS(#REF!,#REF!,D186))</f>
        <v>#NAME?</v>
      </c>
      <c r="AA186" s="8" t="e">
        <f>COUNTIFS(#REF!,E186,#REF!,"&gt;0")</f>
        <v>#REF!</v>
      </c>
      <c r="AB186" s="15">
        <v>0</v>
      </c>
      <c r="AC186" s="8">
        <v>0</v>
      </c>
      <c r="AD186" s="8">
        <v>0</v>
      </c>
      <c r="AE186" s="8">
        <v>0</v>
      </c>
      <c r="AF186" s="8" t="e">
        <f t="shared" si="1"/>
        <v>#REF!</v>
      </c>
      <c r="AG186" s="8" t="s">
        <v>683</v>
      </c>
      <c r="AH186" s="8" t="s">
        <v>979</v>
      </c>
      <c r="AI186" s="8" t="s">
        <v>4</v>
      </c>
      <c r="AJ186" s="8" t="s">
        <v>4</v>
      </c>
      <c r="AK186" s="8"/>
      <c r="AL186" s="8"/>
      <c r="AM186" s="8"/>
      <c r="AN186" s="16"/>
      <c r="AO186" s="8"/>
      <c r="AP186" s="18"/>
      <c r="AQ186" s="18"/>
      <c r="AR186" s="8"/>
      <c r="AS186" s="18"/>
      <c r="AT186" s="18"/>
      <c r="AU186" s="18" t="e">
        <f t="shared" si="2"/>
        <v>#REF!</v>
      </c>
      <c r="AV186" s="18" t="s">
        <v>609</v>
      </c>
      <c r="AW186" s="18"/>
      <c r="AX186" s="18"/>
      <c r="AY186" s="18"/>
      <c r="AZ186" s="18"/>
      <c r="BA186" s="18" t="e">
        <f t="shared" si="3"/>
        <v>#REF!</v>
      </c>
      <c r="BB186" s="18"/>
      <c r="BC186" s="18" t="s">
        <v>609</v>
      </c>
      <c r="BD186" s="18"/>
      <c r="BE186" s="18"/>
      <c r="BF186" s="18" t="e">
        <f t="shared" si="4"/>
        <v>#REF!</v>
      </c>
      <c r="BG186" s="18"/>
      <c r="BH186" s="18"/>
      <c r="BI186" s="18"/>
      <c r="BJ186" s="18" t="e">
        <f t="shared" si="5"/>
        <v>#REF!</v>
      </c>
      <c r="BK186" s="18" t="e">
        <f t="shared" si="6"/>
        <v>#REF!</v>
      </c>
    </row>
    <row r="187" spans="1:63" ht="13">
      <c r="A187" s="11">
        <v>186</v>
      </c>
      <c r="B187" s="11" t="s">
        <v>22</v>
      </c>
      <c r="C187" s="11" t="s">
        <v>4</v>
      </c>
      <c r="D187" s="11" t="s">
        <v>5</v>
      </c>
      <c r="E187" s="44" t="str">
        <f t="shared" si="0"/>
        <v>JKEZ0053 - Amantapur - Shree Jaganath Tyre Works</v>
      </c>
      <c r="F187" s="11" t="s">
        <v>2088</v>
      </c>
      <c r="G187" s="11" t="s">
        <v>311</v>
      </c>
      <c r="H187" s="11" t="s">
        <v>809</v>
      </c>
      <c r="I187" s="11" t="s">
        <v>2</v>
      </c>
      <c r="J187" s="11" t="s">
        <v>579</v>
      </c>
      <c r="K187" s="11" t="s">
        <v>580</v>
      </c>
      <c r="L187" s="8"/>
      <c r="M187" s="8" t="s">
        <v>666</v>
      </c>
      <c r="N187" s="11" t="s">
        <v>667</v>
      </c>
      <c r="O187" s="11" t="s">
        <v>2089</v>
      </c>
      <c r="P187" s="11" t="s">
        <v>2090</v>
      </c>
      <c r="Q187" s="11"/>
      <c r="R187" s="12" t="s">
        <v>2091</v>
      </c>
      <c r="S187" s="11">
        <v>759132</v>
      </c>
      <c r="T187" s="20" t="s">
        <v>3</v>
      </c>
      <c r="U187" s="20" t="s">
        <v>152</v>
      </c>
      <c r="V187" s="29" t="s">
        <v>2092</v>
      </c>
      <c r="W187" s="11">
        <v>20.83684847</v>
      </c>
      <c r="X187" s="11">
        <v>84.956008729999994</v>
      </c>
      <c r="Y187" s="11" t="s">
        <v>4</v>
      </c>
      <c r="Z187" s="14" t="e">
        <f ca="1">IF(_xludf.MAXIFS(#REF!,#REF!,D187)=0,"Before 31st Aug'23",_xludf.MAXIFS(#REF!,#REF!,D187))</f>
        <v>#NAME?</v>
      </c>
      <c r="AA187" s="8" t="e">
        <f>COUNTIFS(#REF!,E187,#REF!,"&gt;0")</f>
        <v>#REF!</v>
      </c>
      <c r="AB187" s="15">
        <v>29</v>
      </c>
      <c r="AC187" s="8">
        <v>30</v>
      </c>
      <c r="AD187" s="8">
        <v>289</v>
      </c>
      <c r="AE187" s="8" t="e">
        <f>VLOOKUP(D187,#REF!,5,0)</f>
        <v>#REF!</v>
      </c>
      <c r="AF187" s="8" t="e">
        <f t="shared" si="1"/>
        <v>#REF!</v>
      </c>
      <c r="AG187" s="8" t="s">
        <v>587</v>
      </c>
      <c r="AH187" s="8" t="s">
        <v>695</v>
      </c>
      <c r="AI187" s="8" t="s">
        <v>8</v>
      </c>
      <c r="AJ187" s="8" t="s">
        <v>4</v>
      </c>
      <c r="AK187" s="8" t="s">
        <v>284</v>
      </c>
      <c r="AL187" s="8">
        <v>8</v>
      </c>
      <c r="AM187" s="8" t="s">
        <v>240</v>
      </c>
      <c r="AN187" s="16" t="s">
        <v>2093</v>
      </c>
      <c r="AO187" s="17" t="s">
        <v>2094</v>
      </c>
      <c r="AP187" s="18" t="s">
        <v>2089</v>
      </c>
      <c r="AQ187" s="18" t="s">
        <v>1183</v>
      </c>
      <c r="AR187" s="17" t="s">
        <v>2095</v>
      </c>
      <c r="AS187" s="18" t="s">
        <v>2096</v>
      </c>
      <c r="AT187" s="18" t="s">
        <v>579</v>
      </c>
      <c r="AU187" s="18" t="e">
        <f t="shared" si="2"/>
        <v>#REF!</v>
      </c>
      <c r="AV187" s="18" t="s">
        <v>596</v>
      </c>
      <c r="AW187" s="18" t="s">
        <v>597</v>
      </c>
      <c r="AX187" s="18"/>
      <c r="AY187" s="18"/>
      <c r="AZ187" s="18"/>
      <c r="BA187" s="18" t="e">
        <f t="shared" si="3"/>
        <v>#REF!</v>
      </c>
      <c r="BB187" s="26" t="s">
        <v>702</v>
      </c>
      <c r="BC187" s="18" t="s">
        <v>596</v>
      </c>
      <c r="BD187" s="18"/>
      <c r="BE187" s="18"/>
      <c r="BF187" s="18" t="e">
        <f t="shared" si="4"/>
        <v>#REF!</v>
      </c>
      <c r="BG187" s="18"/>
      <c r="BH187" s="18"/>
      <c r="BI187" s="18"/>
      <c r="BJ187" s="18" t="e">
        <f t="shared" si="5"/>
        <v>#REF!</v>
      </c>
      <c r="BK187" s="18" t="e">
        <f t="shared" si="6"/>
        <v>#REF!</v>
      </c>
    </row>
    <row r="188" spans="1:63" ht="13">
      <c r="A188" s="11">
        <v>187</v>
      </c>
      <c r="B188" s="11" t="s">
        <v>2097</v>
      </c>
      <c r="C188" s="11" t="s">
        <v>4</v>
      </c>
      <c r="D188" s="11" t="s">
        <v>2098</v>
      </c>
      <c r="E188" s="12" t="str">
        <f t="shared" si="0"/>
        <v>JKWZ0076 - Satnoor Border - KGN Tyre Works</v>
      </c>
      <c r="F188" s="11" t="s">
        <v>2099</v>
      </c>
      <c r="G188" s="11" t="s">
        <v>1008</v>
      </c>
      <c r="H188" s="11" t="s">
        <v>447</v>
      </c>
      <c r="I188" s="11"/>
      <c r="J188" s="11" t="s">
        <v>579</v>
      </c>
      <c r="K188" s="11" t="s">
        <v>633</v>
      </c>
      <c r="L188" s="8"/>
      <c r="M188" s="8" t="s">
        <v>581</v>
      </c>
      <c r="N188" s="11" t="s">
        <v>667</v>
      </c>
      <c r="O188" s="11" t="s">
        <v>1009</v>
      </c>
      <c r="P188" s="11">
        <v>9755401768</v>
      </c>
      <c r="Q188" s="11"/>
      <c r="R188" s="12"/>
      <c r="S188" s="11"/>
      <c r="T188" s="11" t="s">
        <v>39</v>
      </c>
      <c r="U188" s="11" t="s">
        <v>996</v>
      </c>
      <c r="V188" s="29" t="s">
        <v>997</v>
      </c>
      <c r="W188" s="11">
        <v>22.757010999999999</v>
      </c>
      <c r="X188" s="11">
        <v>79.224170000000001</v>
      </c>
      <c r="Y188" s="11" t="s">
        <v>4</v>
      </c>
      <c r="Z188" s="14" t="e">
        <f ca="1">IF(_xludf.MAXIFS(#REF!,#REF!,D188)=0,"Before 31st Aug'23",_xludf.MAXIFS(#REF!,#REF!,D188))</f>
        <v>#NAME?</v>
      </c>
      <c r="AA188" s="8" t="e">
        <f>COUNTIFS(#REF!,E188,#REF!,"&gt;0")</f>
        <v>#REF!</v>
      </c>
      <c r="AB188" s="15">
        <v>0</v>
      </c>
      <c r="AC188" s="8">
        <v>0</v>
      </c>
      <c r="AD188" s="4">
        <v>1</v>
      </c>
      <c r="AE188" s="8">
        <v>0</v>
      </c>
      <c r="AF188" s="8" t="e">
        <f t="shared" si="1"/>
        <v>#REF!</v>
      </c>
      <c r="AG188" s="8" t="s">
        <v>587</v>
      </c>
      <c r="AH188" s="8" t="s">
        <v>602</v>
      </c>
      <c r="AI188" s="8" t="s">
        <v>485</v>
      </c>
      <c r="AJ188" s="8" t="s">
        <v>589</v>
      </c>
      <c r="AK188" s="8" t="s">
        <v>284</v>
      </c>
      <c r="AL188" s="8">
        <v>8</v>
      </c>
      <c r="AM188" s="8" t="s">
        <v>240</v>
      </c>
      <c r="AN188" s="16" t="s">
        <v>2100</v>
      </c>
      <c r="AO188" s="17" t="s">
        <v>2101</v>
      </c>
      <c r="AP188" s="18"/>
      <c r="AQ188" s="18"/>
      <c r="AR188" s="8"/>
      <c r="AS188" s="18"/>
      <c r="AT188" s="18"/>
      <c r="AU188" s="18" t="e">
        <f t="shared" si="2"/>
        <v>#REF!</v>
      </c>
      <c r="AV188" s="18" t="s">
        <v>609</v>
      </c>
      <c r="AW188" s="18"/>
      <c r="AX188" s="18"/>
      <c r="AY188" s="18"/>
      <c r="AZ188" s="18"/>
      <c r="BA188" s="18" t="e">
        <f t="shared" si="3"/>
        <v>#REF!</v>
      </c>
      <c r="BB188" s="18"/>
      <c r="BC188" s="18" t="s">
        <v>609</v>
      </c>
      <c r="BD188" s="18"/>
      <c r="BE188" s="18"/>
      <c r="BF188" s="18" t="e">
        <f t="shared" si="4"/>
        <v>#REF!</v>
      </c>
      <c r="BG188" s="18"/>
      <c r="BH188" s="18"/>
      <c r="BI188" s="18"/>
      <c r="BJ188" s="18" t="e">
        <f t="shared" si="5"/>
        <v>#REF!</v>
      </c>
      <c r="BK188" s="18" t="e">
        <f t="shared" si="6"/>
        <v>#REF!</v>
      </c>
    </row>
    <row r="189" spans="1:63" ht="13">
      <c r="A189" s="11">
        <v>188</v>
      </c>
      <c r="B189" s="11" t="s">
        <v>22</v>
      </c>
      <c r="C189" s="11" t="s">
        <v>4</v>
      </c>
      <c r="D189" s="11" t="s">
        <v>100</v>
      </c>
      <c r="E189" s="44" t="str">
        <f t="shared" si="0"/>
        <v>JKWZ0077 - Chandrapur - Khwaja Garib Navaj Tyre Works</v>
      </c>
      <c r="F189" s="11" t="s">
        <v>2102</v>
      </c>
      <c r="G189" s="11" t="s">
        <v>2103</v>
      </c>
      <c r="H189" s="11" t="s">
        <v>809</v>
      </c>
      <c r="I189" s="11" t="s">
        <v>9</v>
      </c>
      <c r="J189" s="11" t="s">
        <v>33</v>
      </c>
      <c r="K189" s="11" t="s">
        <v>580</v>
      </c>
      <c r="L189" s="8"/>
      <c r="M189" s="8" t="s">
        <v>581</v>
      </c>
      <c r="N189" s="11" t="s">
        <v>582</v>
      </c>
      <c r="O189" s="11" t="s">
        <v>2104</v>
      </c>
      <c r="P189" s="11">
        <v>8668525707</v>
      </c>
      <c r="Q189" s="32"/>
      <c r="R189" s="33"/>
      <c r="S189" s="32"/>
      <c r="T189" s="13" t="s">
        <v>6</v>
      </c>
      <c r="U189" s="13" t="s">
        <v>2103</v>
      </c>
      <c r="V189" s="13" t="s">
        <v>2105</v>
      </c>
      <c r="W189" s="11">
        <v>19.7914426</v>
      </c>
      <c r="X189" s="11">
        <v>79.073001500000004</v>
      </c>
      <c r="Y189" s="11" t="s">
        <v>509</v>
      </c>
      <c r="Z189" s="14" t="e">
        <f ca="1">IF(_xludf.MAXIFS(#REF!,#REF!,D189)=0,"Before 31st Aug'23",_xludf.MAXIFS(#REF!,#REF!,D189))</f>
        <v>#NAME?</v>
      </c>
      <c r="AA189" s="8" t="e">
        <f>COUNTIFS(#REF!,E189,#REF!,"&gt;0")</f>
        <v>#REF!</v>
      </c>
      <c r="AB189" s="15">
        <v>0</v>
      </c>
      <c r="AC189" s="8">
        <v>277</v>
      </c>
      <c r="AD189" s="8">
        <v>368</v>
      </c>
      <c r="AE189" s="8" t="e">
        <f>VLOOKUP(D189,#REF!,5,0)</f>
        <v>#REF!</v>
      </c>
      <c r="AF189" s="8" t="e">
        <f t="shared" si="1"/>
        <v>#REF!</v>
      </c>
      <c r="AG189" s="8" t="s">
        <v>587</v>
      </c>
      <c r="AH189" s="8" t="s">
        <v>588</v>
      </c>
      <c r="AI189" s="8" t="s">
        <v>485</v>
      </c>
      <c r="AJ189" s="8" t="s">
        <v>589</v>
      </c>
      <c r="AK189" s="8" t="s">
        <v>603</v>
      </c>
      <c r="AL189" s="8">
        <v>10</v>
      </c>
      <c r="AM189" s="8" t="s">
        <v>240</v>
      </c>
      <c r="AN189" s="16" t="s">
        <v>2106</v>
      </c>
      <c r="AO189" s="8"/>
      <c r="AP189" s="18" t="s">
        <v>2104</v>
      </c>
      <c r="AQ189" s="18" t="s">
        <v>606</v>
      </c>
      <c r="AR189" s="17" t="s">
        <v>2107</v>
      </c>
      <c r="AS189" s="18" t="s">
        <v>2007</v>
      </c>
      <c r="AT189" s="18" t="s">
        <v>579</v>
      </c>
      <c r="AU189" s="18" t="e">
        <f t="shared" si="2"/>
        <v>#REF!</v>
      </c>
      <c r="AV189" s="18" t="s">
        <v>596</v>
      </c>
      <c r="AW189" s="18" t="s">
        <v>597</v>
      </c>
      <c r="AX189" s="18" t="s">
        <v>596</v>
      </c>
      <c r="AY189" s="19">
        <v>45272</v>
      </c>
      <c r="AZ189" s="18"/>
      <c r="BA189" s="18" t="e">
        <f t="shared" si="3"/>
        <v>#REF!</v>
      </c>
      <c r="BB189" s="18" t="s">
        <v>702</v>
      </c>
      <c r="BC189" s="18" t="s">
        <v>596</v>
      </c>
      <c r="BD189" s="19">
        <v>45272</v>
      </c>
      <c r="BE189" s="18"/>
      <c r="BF189" s="18" t="e">
        <f t="shared" si="4"/>
        <v>#REF!</v>
      </c>
      <c r="BG189" s="18"/>
      <c r="BH189" s="18"/>
      <c r="BI189" s="18"/>
      <c r="BJ189" s="18" t="e">
        <f t="shared" si="5"/>
        <v>#REF!</v>
      </c>
      <c r="BK189" s="18" t="e">
        <f t="shared" si="6"/>
        <v>#REF!</v>
      </c>
    </row>
    <row r="190" spans="1:63" ht="13">
      <c r="A190" s="11">
        <v>189</v>
      </c>
      <c r="B190" s="11" t="s">
        <v>22</v>
      </c>
      <c r="C190" s="11" t="s">
        <v>4</v>
      </c>
      <c r="D190" s="11" t="s">
        <v>2108</v>
      </c>
      <c r="E190" s="12" t="str">
        <f t="shared" si="0"/>
        <v xml:space="preserve">JKWZ0078 - Kooratical Nirmal Bypass - </v>
      </c>
      <c r="F190" s="11" t="s">
        <v>411</v>
      </c>
      <c r="G190" s="11" t="s">
        <v>2109</v>
      </c>
      <c r="H190" s="11" t="s">
        <v>447</v>
      </c>
      <c r="I190" s="11"/>
      <c r="J190" s="11" t="s">
        <v>33</v>
      </c>
      <c r="K190" s="11" t="s">
        <v>1935</v>
      </c>
      <c r="L190" s="8"/>
      <c r="M190" s="8" t="s">
        <v>581</v>
      </c>
      <c r="N190" s="11" t="s">
        <v>667</v>
      </c>
      <c r="O190" s="11" t="s">
        <v>2110</v>
      </c>
      <c r="P190" s="11">
        <v>9848551129</v>
      </c>
      <c r="Q190" s="11"/>
      <c r="R190" s="12"/>
      <c r="S190" s="11"/>
      <c r="T190" s="11" t="s">
        <v>6</v>
      </c>
      <c r="U190" s="11" t="s">
        <v>2111</v>
      </c>
      <c r="V190" s="29" t="s">
        <v>2112</v>
      </c>
      <c r="W190" s="11">
        <v>21.109515999999999</v>
      </c>
      <c r="X190" s="11">
        <v>78.943610000000007</v>
      </c>
      <c r="Y190" s="11" t="s">
        <v>4</v>
      </c>
      <c r="Z190" s="14" t="e">
        <f ca="1">IF(_xludf.MAXIFS(#REF!,#REF!,D190)=0,"Before 31st Aug'23",_xludf.MAXIFS(#REF!,#REF!,D190))</f>
        <v>#NAME?</v>
      </c>
      <c r="AA190" s="8" t="e">
        <f>COUNTIFS(#REF!,E190,#REF!,"&gt;0")</f>
        <v>#REF!</v>
      </c>
      <c r="AB190" s="15">
        <v>0</v>
      </c>
      <c r="AC190" s="8">
        <v>0</v>
      </c>
      <c r="AD190" s="8">
        <v>0</v>
      </c>
      <c r="AE190" s="8">
        <v>0</v>
      </c>
      <c r="AF190" s="8" t="e">
        <f t="shared" si="1"/>
        <v>#REF!</v>
      </c>
      <c r="AG190" s="8" t="s">
        <v>681</v>
      </c>
      <c r="AH190" s="8" t="s">
        <v>780</v>
      </c>
      <c r="AI190" s="8" t="s">
        <v>4</v>
      </c>
      <c r="AJ190" s="8" t="s">
        <v>4</v>
      </c>
      <c r="AK190" s="8"/>
      <c r="AL190" s="8"/>
      <c r="AM190" s="8"/>
      <c r="AN190" s="16" t="s">
        <v>1065</v>
      </c>
      <c r="AO190" s="8"/>
      <c r="AP190" s="18"/>
      <c r="AQ190" s="18"/>
      <c r="AR190" s="8"/>
      <c r="AS190" s="18"/>
      <c r="AT190" s="18"/>
      <c r="AU190" s="18" t="e">
        <f t="shared" si="2"/>
        <v>#REF!</v>
      </c>
      <c r="AV190" s="18" t="s">
        <v>609</v>
      </c>
      <c r="AW190" s="18"/>
      <c r="AX190" s="18"/>
      <c r="AY190" s="18"/>
      <c r="AZ190" s="18"/>
      <c r="BA190" s="18" t="e">
        <f t="shared" si="3"/>
        <v>#REF!</v>
      </c>
      <c r="BB190" s="18"/>
      <c r="BC190" s="18" t="s">
        <v>609</v>
      </c>
      <c r="BD190" s="18"/>
      <c r="BE190" s="18"/>
      <c r="BF190" s="18" t="e">
        <f t="shared" si="4"/>
        <v>#REF!</v>
      </c>
      <c r="BG190" s="18"/>
      <c r="BH190" s="18"/>
      <c r="BI190" s="18"/>
      <c r="BJ190" s="18" t="e">
        <f t="shared" si="5"/>
        <v>#REF!</v>
      </c>
      <c r="BK190" s="18" t="e">
        <f t="shared" si="6"/>
        <v>#REF!</v>
      </c>
    </row>
    <row r="191" spans="1:63" ht="13">
      <c r="A191" s="11">
        <v>190</v>
      </c>
      <c r="B191" s="11" t="s">
        <v>22</v>
      </c>
      <c r="C191" s="11" t="s">
        <v>4</v>
      </c>
      <c r="D191" s="11" t="s">
        <v>58</v>
      </c>
      <c r="E191" s="12" t="str">
        <f t="shared" si="0"/>
        <v>JKWZ0079 - Vasai - Chaurasiya Tyre Service</v>
      </c>
      <c r="F191" s="11" t="s">
        <v>2113</v>
      </c>
      <c r="G191" s="11" t="s">
        <v>231</v>
      </c>
      <c r="H191" s="11" t="s">
        <v>447</v>
      </c>
      <c r="I191" s="11"/>
      <c r="J191" s="11" t="s">
        <v>33</v>
      </c>
      <c r="K191" s="11" t="s">
        <v>580</v>
      </c>
      <c r="L191" s="8"/>
      <c r="M191" s="8" t="s">
        <v>581</v>
      </c>
      <c r="N191" s="11" t="s">
        <v>582</v>
      </c>
      <c r="O191" s="11" t="s">
        <v>2114</v>
      </c>
      <c r="P191" s="54">
        <v>8879887491</v>
      </c>
      <c r="Q191" s="11" t="s">
        <v>2115</v>
      </c>
      <c r="R191" s="28" t="s">
        <v>2116</v>
      </c>
      <c r="S191" s="11">
        <v>401208</v>
      </c>
      <c r="T191" s="20" t="s">
        <v>6</v>
      </c>
      <c r="U191" s="20" t="s">
        <v>297</v>
      </c>
      <c r="V191" s="13" t="s">
        <v>2117</v>
      </c>
      <c r="W191" s="11">
        <v>19.407672999999999</v>
      </c>
      <c r="X191" s="11">
        <v>72.879456000000005</v>
      </c>
      <c r="Y191" s="11" t="s">
        <v>30</v>
      </c>
      <c r="Z191" s="14" t="e">
        <f ca="1">IF(_xludf.MAXIFS(#REF!,#REF!,D191)=0,"Before 31st Aug'23",_xludf.MAXIFS(#REF!,#REF!,D191))</f>
        <v>#NAME?</v>
      </c>
      <c r="AA191" s="8" t="e">
        <f>COUNTIFS(#REF!,E191,#REF!,"&gt;0")</f>
        <v>#REF!</v>
      </c>
      <c r="AB191" s="15">
        <v>2</v>
      </c>
      <c r="AC191" s="8">
        <v>3</v>
      </c>
      <c r="AD191" s="8">
        <v>25</v>
      </c>
      <c r="AE191" s="8" t="e">
        <f>VLOOKUP(D191,#REF!,5,0)</f>
        <v>#REF!</v>
      </c>
      <c r="AF191" s="8" t="e">
        <f t="shared" si="1"/>
        <v>#REF!</v>
      </c>
      <c r="AG191" s="8" t="s">
        <v>587</v>
      </c>
      <c r="AH191" s="8" t="s">
        <v>588</v>
      </c>
      <c r="AI191" s="8" t="s">
        <v>485</v>
      </c>
      <c r="AJ191" s="8" t="s">
        <v>589</v>
      </c>
      <c r="AK191" s="8" t="s">
        <v>637</v>
      </c>
      <c r="AL191" s="8">
        <v>8</v>
      </c>
      <c r="AM191" s="8" t="s">
        <v>224</v>
      </c>
      <c r="AN191" s="16" t="s">
        <v>2118</v>
      </c>
      <c r="AO191" s="8"/>
      <c r="AP191" s="18" t="s">
        <v>2119</v>
      </c>
      <c r="AQ191" s="18" t="s">
        <v>593</v>
      </c>
      <c r="AR191" s="17" t="s">
        <v>2120</v>
      </c>
      <c r="AS191" s="18" t="s">
        <v>2121</v>
      </c>
      <c r="AT191" s="18" t="s">
        <v>579</v>
      </c>
      <c r="AU191" s="18" t="e">
        <f t="shared" si="2"/>
        <v>#REF!</v>
      </c>
      <c r="AV191" s="18" t="s">
        <v>596</v>
      </c>
      <c r="AW191" s="18"/>
      <c r="AX191" s="18" t="s">
        <v>596</v>
      </c>
      <c r="AY191" s="19">
        <v>45222</v>
      </c>
      <c r="AZ191" s="18"/>
      <c r="BA191" s="18" t="e">
        <f t="shared" si="3"/>
        <v>#REF!</v>
      </c>
      <c r="BB191" s="26" t="s">
        <v>702</v>
      </c>
      <c r="BC191" s="18" t="s">
        <v>609</v>
      </c>
      <c r="BD191" s="18"/>
      <c r="BE191" s="18"/>
      <c r="BF191" s="18" t="e">
        <f t="shared" si="4"/>
        <v>#REF!</v>
      </c>
      <c r="BG191" s="18"/>
      <c r="BH191" s="18"/>
      <c r="BI191" s="18"/>
      <c r="BJ191" s="18" t="e">
        <f t="shared" si="5"/>
        <v>#REF!</v>
      </c>
      <c r="BK191" s="18" t="e">
        <f t="shared" si="6"/>
        <v>#REF!</v>
      </c>
    </row>
    <row r="192" spans="1:63" ht="13">
      <c r="A192" s="11">
        <v>191</v>
      </c>
      <c r="B192" s="11" t="s">
        <v>2122</v>
      </c>
      <c r="C192" s="11" t="s">
        <v>4</v>
      </c>
      <c r="D192" s="11" t="s">
        <v>333</v>
      </c>
      <c r="E192" s="12" t="str">
        <f t="shared" si="0"/>
        <v>JKWZ0080 - Narsinghpur - Jai Shree Ram Tyre Workshop</v>
      </c>
      <c r="F192" s="11" t="s">
        <v>2123</v>
      </c>
      <c r="G192" s="11" t="s">
        <v>989</v>
      </c>
      <c r="H192" s="11" t="s">
        <v>447</v>
      </c>
      <c r="I192" s="11"/>
      <c r="J192" s="11" t="s">
        <v>485</v>
      </c>
      <c r="K192" s="11" t="s">
        <v>580</v>
      </c>
      <c r="L192" s="8"/>
      <c r="M192" s="8" t="s">
        <v>581</v>
      </c>
      <c r="N192" s="11" t="s">
        <v>582</v>
      </c>
      <c r="O192" s="11" t="s">
        <v>2124</v>
      </c>
      <c r="P192" s="11">
        <v>8889486030</v>
      </c>
      <c r="Q192" s="11"/>
      <c r="R192" s="12"/>
      <c r="S192" s="11"/>
      <c r="T192" s="20" t="s">
        <v>39</v>
      </c>
      <c r="U192" s="20" t="s">
        <v>989</v>
      </c>
      <c r="V192" s="29" t="s">
        <v>2125</v>
      </c>
      <c r="W192" s="11">
        <v>22.932952230000001</v>
      </c>
      <c r="X192" s="11">
        <v>79.191730019999994</v>
      </c>
      <c r="Y192" s="11" t="s">
        <v>1245</v>
      </c>
      <c r="Z192" s="14" t="e">
        <f ca="1">IF(_xludf.MAXIFS(#REF!,#REF!,D192)=0,"Before 31st Aug'23",_xludf.MAXIFS(#REF!,#REF!,D192))</f>
        <v>#NAME?</v>
      </c>
      <c r="AA192" s="8" t="e">
        <f>COUNTIFS(#REF!,E192,#REF!,"&gt;0")</f>
        <v>#REF!</v>
      </c>
      <c r="AB192" s="15">
        <v>2</v>
      </c>
      <c r="AC192" s="8">
        <v>5</v>
      </c>
      <c r="AD192" s="8">
        <v>2</v>
      </c>
      <c r="AE192" s="8" t="e">
        <f>VLOOKUP(D192,#REF!,5,0)</f>
        <v>#REF!</v>
      </c>
      <c r="AF192" s="8" t="e">
        <f t="shared" si="1"/>
        <v>#REF!</v>
      </c>
      <c r="AG192" s="8" t="s">
        <v>587</v>
      </c>
      <c r="AH192" s="8" t="s">
        <v>602</v>
      </c>
      <c r="AI192" s="8" t="s">
        <v>485</v>
      </c>
      <c r="AJ192" s="8" t="s">
        <v>709</v>
      </c>
      <c r="AK192" s="8" t="s">
        <v>284</v>
      </c>
      <c r="AL192" s="8">
        <v>8</v>
      </c>
      <c r="AM192" s="8" t="s">
        <v>242</v>
      </c>
      <c r="AN192" s="16" t="s">
        <v>2126</v>
      </c>
      <c r="AO192" s="17" t="s">
        <v>2127</v>
      </c>
      <c r="AP192" s="18" t="s">
        <v>2124</v>
      </c>
      <c r="AQ192" s="18" t="s">
        <v>606</v>
      </c>
      <c r="AR192" s="17" t="s">
        <v>2128</v>
      </c>
      <c r="AS192" s="55" t="s">
        <v>2129</v>
      </c>
      <c r="AT192" s="18" t="s">
        <v>579</v>
      </c>
      <c r="AU192" s="18" t="e">
        <f t="shared" si="2"/>
        <v>#REF!</v>
      </c>
      <c r="AV192" s="18" t="s">
        <v>609</v>
      </c>
      <c r="AW192" s="18"/>
      <c r="AX192" s="18"/>
      <c r="AY192" s="18"/>
      <c r="AZ192" s="18"/>
      <c r="BA192" s="18" t="e">
        <f t="shared" si="3"/>
        <v>#REF!</v>
      </c>
      <c r="BB192" s="18"/>
      <c r="BC192" s="18" t="s">
        <v>609</v>
      </c>
      <c r="BD192" s="18"/>
      <c r="BE192" s="18"/>
      <c r="BF192" s="18" t="e">
        <f t="shared" si="4"/>
        <v>#REF!</v>
      </c>
      <c r="BG192" s="18"/>
      <c r="BH192" s="18"/>
      <c r="BI192" s="18"/>
      <c r="BJ192" s="18" t="e">
        <f t="shared" si="5"/>
        <v>#REF!</v>
      </c>
      <c r="BK192" s="18" t="e">
        <f t="shared" si="6"/>
        <v>#REF!</v>
      </c>
    </row>
    <row r="193" spans="1:63" ht="13">
      <c r="A193" s="11">
        <v>192</v>
      </c>
      <c r="B193" s="11" t="s">
        <v>2122</v>
      </c>
      <c r="C193" s="11" t="s">
        <v>4</v>
      </c>
      <c r="D193" s="11" t="s">
        <v>2130</v>
      </c>
      <c r="E193" s="12" t="str">
        <f t="shared" si="0"/>
        <v>JKWZ0081 - Kundal Narsinghpur - Jai Shree Ram Tyre Workshop</v>
      </c>
      <c r="F193" s="11" t="s">
        <v>2123</v>
      </c>
      <c r="G193" s="11" t="s">
        <v>2131</v>
      </c>
      <c r="H193" s="11" t="s">
        <v>447</v>
      </c>
      <c r="I193" s="11"/>
      <c r="J193" s="11" t="s">
        <v>485</v>
      </c>
      <c r="K193" s="11" t="s">
        <v>580</v>
      </c>
      <c r="L193" s="8"/>
      <c r="M193" s="8" t="s">
        <v>581</v>
      </c>
      <c r="N193" s="11" t="s">
        <v>582</v>
      </c>
      <c r="O193" s="11" t="s">
        <v>2124</v>
      </c>
      <c r="P193" s="11">
        <v>8889486030</v>
      </c>
      <c r="Q193" s="11"/>
      <c r="R193" s="12"/>
      <c r="S193" s="11"/>
      <c r="T193" s="20" t="s">
        <v>39</v>
      </c>
      <c r="U193" s="20" t="s">
        <v>2132</v>
      </c>
      <c r="V193" s="29" t="s">
        <v>2133</v>
      </c>
      <c r="W193" s="11">
        <v>22.776883009999999</v>
      </c>
      <c r="X193" s="11">
        <v>79.227705119999996</v>
      </c>
      <c r="Y193" s="11" t="s">
        <v>1245</v>
      </c>
      <c r="Z193" s="14" t="e">
        <f ca="1">IF(_xludf.MAXIFS(#REF!,#REF!,D193)=0,"Before 31st Aug'23",_xludf.MAXIFS(#REF!,#REF!,D193))</f>
        <v>#NAME?</v>
      </c>
      <c r="AA193" s="8" t="e">
        <f>COUNTIFS(#REF!,E193,#REF!,"&gt;0")</f>
        <v>#REF!</v>
      </c>
      <c r="AB193" s="15">
        <v>0</v>
      </c>
      <c r="AC193" s="8">
        <v>0</v>
      </c>
      <c r="AD193" s="8">
        <v>0</v>
      </c>
      <c r="AE193" s="8">
        <v>0</v>
      </c>
      <c r="AF193" s="8" t="e">
        <f t="shared" si="1"/>
        <v>#REF!</v>
      </c>
      <c r="AG193" s="8" t="s">
        <v>587</v>
      </c>
      <c r="AH193" s="8" t="s">
        <v>780</v>
      </c>
      <c r="AI193" s="8" t="s">
        <v>485</v>
      </c>
      <c r="AJ193" s="8" t="s">
        <v>709</v>
      </c>
      <c r="AK193" s="8" t="s">
        <v>284</v>
      </c>
      <c r="AL193" s="8">
        <v>8</v>
      </c>
      <c r="AM193" s="8" t="s">
        <v>242</v>
      </c>
      <c r="AN193" s="16" t="s">
        <v>2126</v>
      </c>
      <c r="AO193" s="17" t="s">
        <v>2127</v>
      </c>
      <c r="AP193" s="18" t="s">
        <v>2124</v>
      </c>
      <c r="AQ193" s="18" t="s">
        <v>606</v>
      </c>
      <c r="AR193" s="17" t="s">
        <v>2128</v>
      </c>
      <c r="AS193" s="55" t="s">
        <v>2129</v>
      </c>
      <c r="AT193" s="18" t="s">
        <v>579</v>
      </c>
      <c r="AU193" s="18" t="e">
        <f t="shared" si="2"/>
        <v>#REF!</v>
      </c>
      <c r="AV193" s="18" t="s">
        <v>609</v>
      </c>
      <c r="AW193" s="18"/>
      <c r="AX193" s="18"/>
      <c r="AY193" s="18"/>
      <c r="AZ193" s="18"/>
      <c r="BA193" s="18" t="e">
        <f t="shared" si="3"/>
        <v>#REF!</v>
      </c>
      <c r="BB193" s="18"/>
      <c r="BC193" s="18" t="s">
        <v>609</v>
      </c>
      <c r="BD193" s="18"/>
      <c r="BE193" s="18"/>
      <c r="BF193" s="18" t="e">
        <f t="shared" si="4"/>
        <v>#REF!</v>
      </c>
      <c r="BG193" s="18"/>
      <c r="BH193" s="18"/>
      <c r="BI193" s="18"/>
      <c r="BJ193" s="18" t="e">
        <f t="shared" si="5"/>
        <v>#REF!</v>
      </c>
      <c r="BK193" s="18" t="e">
        <f t="shared" si="6"/>
        <v>#REF!</v>
      </c>
    </row>
    <row r="194" spans="1:63" ht="13">
      <c r="A194" s="11">
        <v>193</v>
      </c>
      <c r="B194" s="11" t="s">
        <v>2097</v>
      </c>
      <c r="C194" s="11" t="s">
        <v>4</v>
      </c>
      <c r="D194" s="11" t="s">
        <v>2134</v>
      </c>
      <c r="E194" s="12" t="str">
        <f t="shared" si="0"/>
        <v>JKEZ0054 - Sotipura - Gulsan Bihar Tyre Works Shop</v>
      </c>
      <c r="F194" s="11" t="s">
        <v>2135</v>
      </c>
      <c r="G194" s="11" t="s">
        <v>2136</v>
      </c>
      <c r="H194" s="11" t="s">
        <v>447</v>
      </c>
      <c r="I194" s="11"/>
      <c r="J194" s="11" t="s">
        <v>485</v>
      </c>
      <c r="K194" s="11" t="s">
        <v>681</v>
      </c>
      <c r="L194" s="8" t="s">
        <v>783</v>
      </c>
      <c r="M194" s="8" t="s">
        <v>666</v>
      </c>
      <c r="N194" s="11" t="s">
        <v>667</v>
      </c>
      <c r="O194" s="11" t="s">
        <v>2137</v>
      </c>
      <c r="P194" s="11">
        <v>8982932286</v>
      </c>
      <c r="Q194" s="32"/>
      <c r="R194" s="33"/>
      <c r="S194" s="32"/>
      <c r="T194" s="13" t="s">
        <v>39</v>
      </c>
      <c r="U194" s="13" t="s">
        <v>392</v>
      </c>
      <c r="V194" s="13" t="s">
        <v>2138</v>
      </c>
      <c r="W194" s="11">
        <v>24.32539654</v>
      </c>
      <c r="X194" s="11">
        <v>79.980847179999998</v>
      </c>
      <c r="Y194" s="11" t="s">
        <v>445</v>
      </c>
      <c r="Z194" s="14" t="e">
        <f ca="1">IF(_xludf.MAXIFS(#REF!,#REF!,D194)=0,"Before 31st Aug'23",_xludf.MAXIFS(#REF!,#REF!,D194))</f>
        <v>#NAME?</v>
      </c>
      <c r="AA194" s="8" t="e">
        <f>COUNTIFS(#REF!,E194,#REF!,"&gt;0")</f>
        <v>#REF!</v>
      </c>
      <c r="AB194" s="15">
        <v>0</v>
      </c>
      <c r="AC194" s="8">
        <v>0</v>
      </c>
      <c r="AD194" s="8">
        <v>0</v>
      </c>
      <c r="AE194" s="8">
        <v>0</v>
      </c>
      <c r="AF194" s="8" t="e">
        <f t="shared" si="1"/>
        <v>#REF!</v>
      </c>
      <c r="AG194" s="8" t="s">
        <v>681</v>
      </c>
      <c r="AH194" s="8" t="s">
        <v>786</v>
      </c>
      <c r="AI194" s="8" t="s">
        <v>4</v>
      </c>
      <c r="AJ194" s="8" t="s">
        <v>4</v>
      </c>
      <c r="AK194" s="8"/>
      <c r="AL194" s="8"/>
      <c r="AM194" s="8" t="s">
        <v>242</v>
      </c>
      <c r="AN194" s="16"/>
      <c r="AO194" s="8"/>
      <c r="AP194" s="18"/>
      <c r="AQ194" s="18"/>
      <c r="AR194" s="8"/>
      <c r="AS194" s="18"/>
      <c r="AT194" s="18"/>
      <c r="AU194" s="18" t="e">
        <f t="shared" si="2"/>
        <v>#REF!</v>
      </c>
      <c r="AV194" s="18" t="s">
        <v>609</v>
      </c>
      <c r="AW194" s="18"/>
      <c r="AX194" s="18"/>
      <c r="AY194" s="18"/>
      <c r="AZ194" s="18"/>
      <c r="BA194" s="18" t="e">
        <f t="shared" si="3"/>
        <v>#REF!</v>
      </c>
      <c r="BB194" s="18"/>
      <c r="BC194" s="18" t="s">
        <v>609</v>
      </c>
      <c r="BD194" s="18"/>
      <c r="BE194" s="18"/>
      <c r="BF194" s="18" t="e">
        <f t="shared" si="4"/>
        <v>#REF!</v>
      </c>
      <c r="BG194" s="18"/>
      <c r="BH194" s="18"/>
      <c r="BI194" s="18"/>
      <c r="BJ194" s="18" t="e">
        <f t="shared" si="5"/>
        <v>#REF!</v>
      </c>
      <c r="BK194" s="18" t="e">
        <f t="shared" si="6"/>
        <v>#REF!</v>
      </c>
    </row>
    <row r="195" spans="1:63" ht="13">
      <c r="A195" s="11">
        <v>194</v>
      </c>
      <c r="B195" s="11" t="s">
        <v>2097</v>
      </c>
      <c r="C195" s="11" t="s">
        <v>4</v>
      </c>
      <c r="D195" s="11" t="s">
        <v>119</v>
      </c>
      <c r="E195" s="44" t="str">
        <f t="shared" si="0"/>
        <v>JKWZ0082 - Chinchavan - Nisar Tyre Service</v>
      </c>
      <c r="F195" s="11" t="s">
        <v>2139</v>
      </c>
      <c r="G195" s="11" t="s">
        <v>2140</v>
      </c>
      <c r="H195" s="11" t="s">
        <v>447</v>
      </c>
      <c r="I195" s="11"/>
      <c r="J195" s="11" t="s">
        <v>485</v>
      </c>
      <c r="K195" s="11" t="s">
        <v>633</v>
      </c>
      <c r="L195" s="8"/>
      <c r="M195" s="8" t="s">
        <v>581</v>
      </c>
      <c r="N195" s="11" t="s">
        <v>582</v>
      </c>
      <c r="O195" s="11" t="s">
        <v>2141</v>
      </c>
      <c r="P195" s="11" t="s">
        <v>2142</v>
      </c>
      <c r="Q195" s="32"/>
      <c r="R195" s="33" t="s">
        <v>2143</v>
      </c>
      <c r="S195" s="32">
        <v>410221</v>
      </c>
      <c r="T195" s="13" t="s">
        <v>6</v>
      </c>
      <c r="U195" s="13" t="s">
        <v>170</v>
      </c>
      <c r="V195" s="13" t="s">
        <v>2144</v>
      </c>
      <c r="W195" s="11">
        <v>18.923112</v>
      </c>
      <c r="X195" s="11">
        <v>73.125849000000002</v>
      </c>
      <c r="Y195" s="11" t="s">
        <v>2145</v>
      </c>
      <c r="Z195" s="14" t="e">
        <f ca="1">IF(_xludf.MAXIFS(#REF!,#REF!,D195)=0,"Before 31st Aug'23",_xludf.MAXIFS(#REF!,#REF!,D195))</f>
        <v>#NAME?</v>
      </c>
      <c r="AA195" s="8" t="e">
        <f>COUNTIFS(#REF!,E195,#REF!,"&gt;0")</f>
        <v>#REF!</v>
      </c>
      <c r="AB195" s="15">
        <v>1</v>
      </c>
      <c r="AC195" s="8">
        <v>0</v>
      </c>
      <c r="AD195" s="8">
        <v>70</v>
      </c>
      <c r="AE195" s="8">
        <v>0</v>
      </c>
      <c r="AF195" s="8" t="e">
        <f t="shared" si="1"/>
        <v>#REF!</v>
      </c>
      <c r="AG195" s="8" t="s">
        <v>587</v>
      </c>
      <c r="AH195" s="8" t="s">
        <v>588</v>
      </c>
      <c r="AI195" s="8" t="s">
        <v>485</v>
      </c>
      <c r="AJ195" s="8" t="s">
        <v>589</v>
      </c>
      <c r="AK195" s="8" t="s">
        <v>284</v>
      </c>
      <c r="AL195" s="8">
        <v>8</v>
      </c>
      <c r="AM195" s="8" t="s">
        <v>240</v>
      </c>
      <c r="AN195" s="16" t="s">
        <v>4</v>
      </c>
      <c r="AO195" s="8"/>
      <c r="AP195" s="18" t="s">
        <v>2141</v>
      </c>
      <c r="AQ195" s="18" t="s">
        <v>1531</v>
      </c>
      <c r="AR195" s="17" t="s">
        <v>2146</v>
      </c>
      <c r="AS195" s="18" t="s">
        <v>2147</v>
      </c>
      <c r="AT195" s="18" t="s">
        <v>579</v>
      </c>
      <c r="AU195" s="18" t="e">
        <f t="shared" si="2"/>
        <v>#REF!</v>
      </c>
      <c r="AV195" s="18" t="s">
        <v>596</v>
      </c>
      <c r="AW195" s="18" t="s">
        <v>597</v>
      </c>
      <c r="AX195" s="18" t="s">
        <v>596</v>
      </c>
      <c r="AY195" s="19">
        <v>45273</v>
      </c>
      <c r="AZ195" s="18"/>
      <c r="BA195" s="18" t="e">
        <f t="shared" si="3"/>
        <v>#REF!</v>
      </c>
      <c r="BB195" s="26" t="s">
        <v>702</v>
      </c>
      <c r="BC195" s="18" t="s">
        <v>596</v>
      </c>
      <c r="BD195" s="19">
        <v>45273</v>
      </c>
      <c r="BE195" s="18"/>
      <c r="BF195" s="18" t="e">
        <f t="shared" si="4"/>
        <v>#REF!</v>
      </c>
      <c r="BG195" s="18"/>
      <c r="BH195" s="18"/>
      <c r="BI195" s="18"/>
      <c r="BJ195" s="18" t="e">
        <f t="shared" si="5"/>
        <v>#REF!</v>
      </c>
      <c r="BK195" s="18" t="e">
        <f t="shared" si="6"/>
        <v>#REF!</v>
      </c>
    </row>
    <row r="196" spans="1:63" ht="13">
      <c r="A196" s="11">
        <v>195</v>
      </c>
      <c r="B196" s="11" t="s">
        <v>22</v>
      </c>
      <c r="C196" s="11" t="s">
        <v>4</v>
      </c>
      <c r="D196" s="11" t="s">
        <v>95</v>
      </c>
      <c r="E196" s="12" t="str">
        <f t="shared" si="0"/>
        <v>JKEZ0055 - Medinipur Shalkuti - Kgp. Hindustan Repairing Shop</v>
      </c>
      <c r="F196" s="11" t="s">
        <v>2148</v>
      </c>
      <c r="G196" s="11" t="s">
        <v>2149</v>
      </c>
      <c r="H196" s="11" t="s">
        <v>447</v>
      </c>
      <c r="I196" s="11"/>
      <c r="J196" s="11" t="s">
        <v>33</v>
      </c>
      <c r="K196" s="11" t="s">
        <v>580</v>
      </c>
      <c r="L196" s="8"/>
      <c r="M196" s="8" t="s">
        <v>666</v>
      </c>
      <c r="N196" s="11" t="s">
        <v>667</v>
      </c>
      <c r="O196" s="11" t="s">
        <v>2150</v>
      </c>
      <c r="P196" s="11">
        <v>9875370281</v>
      </c>
      <c r="Q196" s="11"/>
      <c r="R196" s="12"/>
      <c r="S196" s="11"/>
      <c r="T196" s="20" t="s">
        <v>34</v>
      </c>
      <c r="U196" s="20" t="s">
        <v>2151</v>
      </c>
      <c r="V196" s="29" t="s">
        <v>2152</v>
      </c>
      <c r="W196" s="11">
        <v>22.397098280000002</v>
      </c>
      <c r="X196" s="11">
        <v>87.519350599999996</v>
      </c>
      <c r="Y196" s="11" t="s">
        <v>355</v>
      </c>
      <c r="Z196" s="14" t="e">
        <f ca="1">IF(_xludf.MAXIFS(#REF!,#REF!,D196)=0,"Before 31st Aug'23",_xludf.MAXIFS(#REF!,#REF!,D196))</f>
        <v>#NAME?</v>
      </c>
      <c r="AA196" s="8" t="e">
        <f>COUNTIFS(#REF!,E196,#REF!,"&gt;0")</f>
        <v>#REF!</v>
      </c>
      <c r="AB196" s="15">
        <v>6</v>
      </c>
      <c r="AC196" s="8">
        <v>0</v>
      </c>
      <c r="AD196" s="8">
        <v>7</v>
      </c>
      <c r="AE196" s="8">
        <v>0</v>
      </c>
      <c r="AF196" s="8" t="e">
        <f t="shared" si="1"/>
        <v>#REF!</v>
      </c>
      <c r="AG196" s="8" t="s">
        <v>587</v>
      </c>
      <c r="AH196" s="8" t="s">
        <v>588</v>
      </c>
      <c r="AI196" s="8" t="s">
        <v>485</v>
      </c>
      <c r="AJ196" s="8" t="s">
        <v>589</v>
      </c>
      <c r="AK196" s="8" t="s">
        <v>637</v>
      </c>
      <c r="AL196" s="8">
        <v>9</v>
      </c>
      <c r="AM196" s="10" t="s">
        <v>2153</v>
      </c>
      <c r="AN196" s="16"/>
      <c r="AO196" s="8"/>
      <c r="AP196" s="18" t="s">
        <v>2150</v>
      </c>
      <c r="AQ196" s="18" t="s">
        <v>652</v>
      </c>
      <c r="AR196" s="17" t="s">
        <v>2154</v>
      </c>
      <c r="AS196" s="18" t="s">
        <v>2155</v>
      </c>
      <c r="AT196" s="18" t="s">
        <v>579</v>
      </c>
      <c r="AU196" s="18" t="e">
        <f t="shared" si="2"/>
        <v>#REF!</v>
      </c>
      <c r="AV196" s="18" t="s">
        <v>609</v>
      </c>
      <c r="AW196" s="18"/>
      <c r="AX196" s="18"/>
      <c r="AY196" s="18"/>
      <c r="AZ196" s="18"/>
      <c r="BA196" s="18" t="e">
        <f t="shared" si="3"/>
        <v>#REF!</v>
      </c>
      <c r="BB196" s="18"/>
      <c r="BC196" s="18" t="s">
        <v>609</v>
      </c>
      <c r="BD196" s="18"/>
      <c r="BE196" s="18"/>
      <c r="BF196" s="18" t="e">
        <f t="shared" si="4"/>
        <v>#REF!</v>
      </c>
      <c r="BG196" s="18"/>
      <c r="BH196" s="18"/>
      <c r="BI196" s="18"/>
      <c r="BJ196" s="18" t="e">
        <f t="shared" si="5"/>
        <v>#REF!</v>
      </c>
      <c r="BK196" s="18" t="e">
        <f t="shared" si="6"/>
        <v>#REF!</v>
      </c>
    </row>
    <row r="197" spans="1:63" ht="13">
      <c r="A197" s="11">
        <v>196</v>
      </c>
      <c r="B197" s="11" t="s">
        <v>22</v>
      </c>
      <c r="C197" s="56">
        <v>45809</v>
      </c>
      <c r="D197" s="11" t="s">
        <v>268</v>
      </c>
      <c r="E197" s="12" t="str">
        <f t="shared" si="0"/>
        <v>JKEZ0056 - Palashbani - Nagma Tyre Shop</v>
      </c>
      <c r="F197" s="11" t="s">
        <v>2156</v>
      </c>
      <c r="G197" s="11" t="s">
        <v>350</v>
      </c>
      <c r="H197" s="11" t="s">
        <v>447</v>
      </c>
      <c r="I197" s="11"/>
      <c r="J197" s="11" t="s">
        <v>33</v>
      </c>
      <c r="K197" s="11" t="s">
        <v>633</v>
      </c>
      <c r="L197" s="8" t="s">
        <v>2157</v>
      </c>
      <c r="M197" s="8" t="s">
        <v>666</v>
      </c>
      <c r="N197" s="11" t="s">
        <v>667</v>
      </c>
      <c r="O197" s="11" t="s">
        <v>2158</v>
      </c>
      <c r="P197" s="11" t="s">
        <v>2159</v>
      </c>
      <c r="Q197" s="27"/>
      <c r="R197" s="28" t="s">
        <v>2160</v>
      </c>
      <c r="S197" s="11">
        <v>831012</v>
      </c>
      <c r="T197" s="20" t="s">
        <v>16</v>
      </c>
      <c r="U197" s="20" t="s">
        <v>2161</v>
      </c>
      <c r="V197" s="29" t="s">
        <v>2162</v>
      </c>
      <c r="W197" s="11">
        <v>22.80663603</v>
      </c>
      <c r="X197" s="11">
        <v>86.306498160000004</v>
      </c>
      <c r="Y197" s="11" t="s">
        <v>355</v>
      </c>
      <c r="Z197" s="14" t="e">
        <f ca="1">IF(_xludf.MAXIFS(#REF!,#REF!,D197)=0,"Before 31st Aug'23",_xludf.MAXIFS(#REF!,#REF!,D197))</f>
        <v>#NAME?</v>
      </c>
      <c r="AA197" s="8" t="e">
        <f>COUNTIFS(#REF!,E197,#REF!,"&gt;0")</f>
        <v>#REF!</v>
      </c>
      <c r="AB197" s="15">
        <v>15</v>
      </c>
      <c r="AC197" s="8">
        <v>6</v>
      </c>
      <c r="AD197" s="8">
        <v>12</v>
      </c>
      <c r="AE197" s="8" t="e">
        <f>VLOOKUP(D197,#REF!,5,0)</f>
        <v>#REF!</v>
      </c>
      <c r="AF197" s="8" t="e">
        <f t="shared" si="1"/>
        <v>#REF!</v>
      </c>
      <c r="AG197" s="8" t="s">
        <v>587</v>
      </c>
      <c r="AH197" s="8" t="s">
        <v>695</v>
      </c>
      <c r="AI197" s="8" t="s">
        <v>485</v>
      </c>
      <c r="AJ197" s="8" t="s">
        <v>709</v>
      </c>
      <c r="AK197" s="8" t="s">
        <v>603</v>
      </c>
      <c r="AL197" s="8">
        <v>9</v>
      </c>
      <c r="AM197" s="10" t="s">
        <v>1985</v>
      </c>
      <c r="AN197" s="16"/>
      <c r="AO197" s="8"/>
      <c r="AP197" s="18" t="s">
        <v>2158</v>
      </c>
      <c r="AQ197" s="18" t="s">
        <v>750</v>
      </c>
      <c r="AR197" s="17" t="s">
        <v>2163</v>
      </c>
      <c r="AS197" s="18" t="s">
        <v>2164</v>
      </c>
      <c r="AT197" s="18" t="s">
        <v>579</v>
      </c>
      <c r="AU197" s="18" t="e">
        <f t="shared" si="2"/>
        <v>#REF!</v>
      </c>
      <c r="AV197" s="18" t="s">
        <v>596</v>
      </c>
      <c r="AW197" s="18"/>
      <c r="AX197" s="18"/>
      <c r="AY197" s="21">
        <v>45348</v>
      </c>
      <c r="AZ197" s="18"/>
      <c r="BA197" s="18" t="e">
        <f t="shared" si="3"/>
        <v>#REF!</v>
      </c>
      <c r="BB197" s="26" t="s">
        <v>702</v>
      </c>
      <c r="BC197" s="18" t="s">
        <v>609</v>
      </c>
      <c r="BD197" s="18"/>
      <c r="BE197" s="18"/>
      <c r="BF197" s="18" t="e">
        <f t="shared" si="4"/>
        <v>#REF!</v>
      </c>
      <c r="BG197" s="18"/>
      <c r="BH197" s="18"/>
      <c r="BI197" s="18"/>
      <c r="BJ197" s="18" t="e">
        <f t="shared" si="5"/>
        <v>#REF!</v>
      </c>
      <c r="BK197" s="18" t="e">
        <f t="shared" si="6"/>
        <v>#REF!</v>
      </c>
    </row>
    <row r="198" spans="1:63" ht="13">
      <c r="A198" s="11">
        <v>197</v>
      </c>
      <c r="B198" s="11" t="s">
        <v>22</v>
      </c>
      <c r="C198" s="11" t="s">
        <v>4</v>
      </c>
      <c r="D198" s="11" t="s">
        <v>2165</v>
      </c>
      <c r="E198" s="12" t="str">
        <f t="shared" si="0"/>
        <v>JKSZ0018 - Bangalore - Nijam Tyre</v>
      </c>
      <c r="F198" s="11" t="s">
        <v>2166</v>
      </c>
      <c r="G198" s="11" t="s">
        <v>437</v>
      </c>
      <c r="H198" s="11" t="s">
        <v>468</v>
      </c>
      <c r="I198" s="11" t="s">
        <v>1241</v>
      </c>
      <c r="J198" s="11" t="s">
        <v>33</v>
      </c>
      <c r="K198" s="11" t="s">
        <v>849</v>
      </c>
      <c r="L198" s="8" t="s">
        <v>2167</v>
      </c>
      <c r="M198" s="8" t="s">
        <v>1042</v>
      </c>
      <c r="N198" s="11" t="s">
        <v>1014</v>
      </c>
      <c r="O198" s="57" t="s">
        <v>2168</v>
      </c>
      <c r="P198" s="57" t="s">
        <v>2169</v>
      </c>
      <c r="Q198" s="11"/>
      <c r="R198" s="12"/>
      <c r="S198" s="11"/>
      <c r="T198" s="11" t="s">
        <v>6</v>
      </c>
      <c r="U198" s="11" t="s">
        <v>138</v>
      </c>
      <c r="V198" s="29" t="s">
        <v>2170</v>
      </c>
      <c r="W198" s="57">
        <v>12.821754</v>
      </c>
      <c r="X198" s="57">
        <v>77.785809999999998</v>
      </c>
      <c r="Y198" s="11" t="s">
        <v>4</v>
      </c>
      <c r="Z198" s="14" t="e">
        <f ca="1">IF(_xludf.MAXIFS(#REF!,#REF!,D198)=0,"Before 31st Aug'23",_xludf.MAXIFS(#REF!,#REF!,D198))</f>
        <v>#NAME?</v>
      </c>
      <c r="AA198" s="8" t="e">
        <f>COUNTIFS(#REF!,E198,#REF!,"&gt;0")</f>
        <v>#REF!</v>
      </c>
      <c r="AB198" s="15">
        <v>0</v>
      </c>
      <c r="AC198" s="8">
        <v>0</v>
      </c>
      <c r="AD198" s="8">
        <v>0</v>
      </c>
      <c r="AE198" s="8">
        <v>0</v>
      </c>
      <c r="AF198" s="8" t="e">
        <f t="shared" si="1"/>
        <v>#REF!</v>
      </c>
      <c r="AG198" s="8" t="s">
        <v>587</v>
      </c>
      <c r="AH198" s="8" t="s">
        <v>780</v>
      </c>
      <c r="AI198" s="8" t="s">
        <v>485</v>
      </c>
      <c r="AJ198" s="8" t="s">
        <v>589</v>
      </c>
      <c r="AK198" s="8" t="s">
        <v>603</v>
      </c>
      <c r="AL198" s="8">
        <v>10</v>
      </c>
      <c r="AM198" s="8" t="s">
        <v>242</v>
      </c>
      <c r="AN198" s="16" t="s">
        <v>2171</v>
      </c>
      <c r="AO198" s="17" t="s">
        <v>2172</v>
      </c>
      <c r="AP198" s="18"/>
      <c r="AQ198" s="18"/>
      <c r="AR198" s="8"/>
      <c r="AS198" s="18"/>
      <c r="AT198" s="18"/>
      <c r="AU198" s="18" t="e">
        <f t="shared" si="2"/>
        <v>#REF!</v>
      </c>
      <c r="AV198" s="18" t="s">
        <v>596</v>
      </c>
      <c r="AW198" s="18"/>
      <c r="AX198" s="18"/>
      <c r="AY198" s="18" t="s">
        <v>4</v>
      </c>
      <c r="AZ198" s="18"/>
      <c r="BA198" s="18" t="e">
        <f t="shared" si="3"/>
        <v>#REF!</v>
      </c>
      <c r="BB198" s="18"/>
      <c r="BC198" s="18" t="s">
        <v>609</v>
      </c>
      <c r="BD198" s="18"/>
      <c r="BE198" s="18"/>
      <c r="BF198" s="18" t="e">
        <f t="shared" si="4"/>
        <v>#REF!</v>
      </c>
      <c r="BG198" s="18"/>
      <c r="BH198" s="18"/>
      <c r="BI198" s="18"/>
      <c r="BJ198" s="18" t="e">
        <f t="shared" si="5"/>
        <v>#REF!</v>
      </c>
      <c r="BK198" s="18" t="e">
        <f t="shared" si="6"/>
        <v>#REF!</v>
      </c>
    </row>
    <row r="199" spans="1:63" ht="13">
      <c r="A199" s="11">
        <v>198</v>
      </c>
      <c r="B199" s="11" t="s">
        <v>22</v>
      </c>
      <c r="C199" s="11" t="s">
        <v>4</v>
      </c>
      <c r="D199" s="11" t="s">
        <v>2173</v>
      </c>
      <c r="E199" s="12" t="str">
        <f t="shared" si="0"/>
        <v>JKNZ0042 - Panipat - Azad Tyre Shop</v>
      </c>
      <c r="F199" s="11" t="s">
        <v>329</v>
      </c>
      <c r="G199" s="11" t="s">
        <v>164</v>
      </c>
      <c r="H199" s="11" t="s">
        <v>468</v>
      </c>
      <c r="I199" s="11"/>
      <c r="J199" s="11" t="s">
        <v>33</v>
      </c>
      <c r="K199" s="11" t="s">
        <v>849</v>
      </c>
      <c r="L199" s="8"/>
      <c r="M199" s="8" t="s">
        <v>429</v>
      </c>
      <c r="N199" s="11" t="s">
        <v>776</v>
      </c>
      <c r="O199" s="11" t="s">
        <v>339</v>
      </c>
      <c r="P199" s="11">
        <v>8059381011</v>
      </c>
      <c r="Q199" s="32"/>
      <c r="R199" s="33"/>
      <c r="S199" s="32"/>
      <c r="T199" s="13" t="s">
        <v>24</v>
      </c>
      <c r="U199" s="13" t="s">
        <v>164</v>
      </c>
      <c r="V199" s="13" t="s">
        <v>2174</v>
      </c>
      <c r="W199" s="25">
        <v>29.331277799999999</v>
      </c>
      <c r="X199" s="25">
        <v>76.937555599999996</v>
      </c>
      <c r="Y199" s="11" t="s">
        <v>4</v>
      </c>
      <c r="Z199" s="14" t="e">
        <f ca="1">IF(_xludf.MAXIFS(#REF!,#REF!,D199)=0,"Before 31st Aug'23",_xludf.MAXIFS(#REF!,#REF!,D199))</f>
        <v>#NAME?</v>
      </c>
      <c r="AA199" s="8" t="e">
        <f>COUNTIFS(#REF!,E199,#REF!,"&gt;0")</f>
        <v>#REF!</v>
      </c>
      <c r="AB199" s="15">
        <v>0</v>
      </c>
      <c r="AC199" s="8">
        <v>0</v>
      </c>
      <c r="AD199" s="8">
        <v>0</v>
      </c>
      <c r="AE199" s="8">
        <v>0</v>
      </c>
      <c r="AF199" s="8" t="e">
        <f t="shared" si="1"/>
        <v>#REF!</v>
      </c>
      <c r="AG199" s="11" t="s">
        <v>681</v>
      </c>
      <c r="AH199" s="8" t="s">
        <v>780</v>
      </c>
      <c r="AI199" s="8" t="s">
        <v>4</v>
      </c>
      <c r="AJ199" s="8" t="s">
        <v>4</v>
      </c>
      <c r="AK199" s="8"/>
      <c r="AL199" s="8"/>
      <c r="AM199" s="8"/>
      <c r="AN199" s="16"/>
      <c r="AO199" s="8"/>
      <c r="AP199" s="18"/>
      <c r="AQ199" s="18"/>
      <c r="AR199" s="8"/>
      <c r="AS199" s="18"/>
      <c r="AT199" s="18"/>
      <c r="AU199" s="18" t="e">
        <f t="shared" si="2"/>
        <v>#REF!</v>
      </c>
      <c r="AV199" s="18" t="s">
        <v>596</v>
      </c>
      <c r="AW199" s="18"/>
      <c r="AX199" s="18"/>
      <c r="AY199" s="18" t="s">
        <v>4</v>
      </c>
      <c r="AZ199" s="18"/>
      <c r="BA199" s="18" t="e">
        <f t="shared" si="3"/>
        <v>#REF!</v>
      </c>
      <c r="BB199" s="18"/>
      <c r="BC199" s="18" t="s">
        <v>609</v>
      </c>
      <c r="BD199" s="18"/>
      <c r="BE199" s="18"/>
      <c r="BF199" s="18" t="e">
        <f t="shared" si="4"/>
        <v>#REF!</v>
      </c>
      <c r="BG199" s="18"/>
      <c r="BH199" s="18"/>
      <c r="BI199" s="18"/>
      <c r="BJ199" s="18" t="e">
        <f t="shared" si="5"/>
        <v>#REF!</v>
      </c>
      <c r="BK199" s="18" t="e">
        <f t="shared" si="6"/>
        <v>#REF!</v>
      </c>
    </row>
    <row r="200" spans="1:63" ht="13">
      <c r="A200" s="11">
        <v>199</v>
      </c>
      <c r="B200" s="11" t="s">
        <v>22</v>
      </c>
      <c r="C200" s="11" t="s">
        <v>4</v>
      </c>
      <c r="D200" s="11" t="s">
        <v>2175</v>
      </c>
      <c r="E200" s="12" t="str">
        <f t="shared" si="0"/>
        <v>JKWZ0083 - Nagpur - Govind Tyre</v>
      </c>
      <c r="F200" s="11" t="s">
        <v>2176</v>
      </c>
      <c r="G200" s="11" t="s">
        <v>138</v>
      </c>
      <c r="H200" s="11" t="s">
        <v>468</v>
      </c>
      <c r="I200" s="57"/>
      <c r="J200" s="57" t="s">
        <v>33</v>
      </c>
      <c r="K200" s="11" t="s">
        <v>849</v>
      </c>
      <c r="L200" s="8"/>
      <c r="M200" s="8" t="s">
        <v>581</v>
      </c>
      <c r="N200" s="11" t="s">
        <v>582</v>
      </c>
      <c r="O200" s="57" t="s">
        <v>186</v>
      </c>
      <c r="P200" s="57">
        <v>9973554910</v>
      </c>
      <c r="Q200" s="11"/>
      <c r="R200" s="12"/>
      <c r="S200" s="11"/>
      <c r="T200" s="11" t="s">
        <v>15</v>
      </c>
      <c r="U200" s="11" t="s">
        <v>2177</v>
      </c>
      <c r="V200" s="58" t="s">
        <v>2178</v>
      </c>
      <c r="W200" s="57">
        <v>21.1783164</v>
      </c>
      <c r="X200" s="57">
        <v>72.967386599999998</v>
      </c>
      <c r="Y200" s="11" t="s">
        <v>4</v>
      </c>
      <c r="Z200" s="14" t="e">
        <f ca="1">IF(_xludf.MAXIFS(#REF!,#REF!,D200)=0,"Before 31st Aug'23",_xludf.MAXIFS(#REF!,#REF!,D200))</f>
        <v>#NAME?</v>
      </c>
      <c r="AA200" s="8" t="e">
        <f>COUNTIFS(#REF!,E200,#REF!,"&gt;0")</f>
        <v>#REF!</v>
      </c>
      <c r="AB200" s="15">
        <v>0</v>
      </c>
      <c r="AC200" s="8">
        <v>0</v>
      </c>
      <c r="AD200" s="8">
        <v>0</v>
      </c>
      <c r="AE200" s="8">
        <v>0</v>
      </c>
      <c r="AF200" s="8" t="e">
        <f t="shared" si="1"/>
        <v>#REF!</v>
      </c>
      <c r="AG200" s="10" t="s">
        <v>775</v>
      </c>
      <c r="AH200" s="8" t="s">
        <v>780</v>
      </c>
      <c r="AI200" s="8" t="s">
        <v>4</v>
      </c>
      <c r="AJ200" s="8" t="s">
        <v>4</v>
      </c>
      <c r="AK200" s="8"/>
      <c r="AL200" s="8"/>
      <c r="AM200" s="8"/>
      <c r="AN200" s="16"/>
      <c r="AO200" s="8"/>
      <c r="AP200" s="18"/>
      <c r="AQ200" s="18"/>
      <c r="AR200" s="8"/>
      <c r="AS200" s="18"/>
      <c r="AT200" s="18"/>
      <c r="AU200" s="18" t="e">
        <f t="shared" si="2"/>
        <v>#REF!</v>
      </c>
      <c r="AV200" s="18" t="s">
        <v>596</v>
      </c>
      <c r="AW200" s="18"/>
      <c r="AX200" s="18"/>
      <c r="AY200" s="18" t="s">
        <v>4</v>
      </c>
      <c r="AZ200" s="18"/>
      <c r="BA200" s="18" t="e">
        <f t="shared" si="3"/>
        <v>#REF!</v>
      </c>
      <c r="BB200" s="18"/>
      <c r="BC200" s="18" t="s">
        <v>609</v>
      </c>
      <c r="BD200" s="18"/>
      <c r="BE200" s="18"/>
      <c r="BF200" s="18" t="e">
        <f t="shared" si="4"/>
        <v>#REF!</v>
      </c>
      <c r="BG200" s="18"/>
      <c r="BH200" s="18"/>
      <c r="BI200" s="18"/>
      <c r="BJ200" s="18" t="e">
        <f t="shared" si="5"/>
        <v>#REF!</v>
      </c>
      <c r="BK200" s="18" t="e">
        <f t="shared" si="6"/>
        <v>#REF!</v>
      </c>
    </row>
    <row r="201" spans="1:63" ht="13">
      <c r="A201" s="11">
        <v>200</v>
      </c>
      <c r="B201" s="11" t="s">
        <v>22</v>
      </c>
      <c r="C201" s="11" t="s">
        <v>4</v>
      </c>
      <c r="D201" s="11" t="s">
        <v>2179</v>
      </c>
      <c r="E201" s="12" t="str">
        <f t="shared" si="0"/>
        <v>JKSZ0019 - Chennai - NSJ Tyre Care</v>
      </c>
      <c r="F201" s="11" t="s">
        <v>2180</v>
      </c>
      <c r="G201" s="11" t="s">
        <v>502</v>
      </c>
      <c r="H201" s="11" t="s">
        <v>817</v>
      </c>
      <c r="I201" s="11"/>
      <c r="J201" s="11" t="s">
        <v>33</v>
      </c>
      <c r="K201" s="11" t="s">
        <v>817</v>
      </c>
      <c r="L201" s="8"/>
      <c r="M201" s="8" t="s">
        <v>1042</v>
      </c>
      <c r="N201" s="11" t="s">
        <v>1014</v>
      </c>
      <c r="O201" s="11" t="s">
        <v>2181</v>
      </c>
      <c r="P201" s="11">
        <v>9787145799</v>
      </c>
      <c r="Q201" s="32"/>
      <c r="R201" s="33"/>
      <c r="S201" s="32"/>
      <c r="T201" s="13" t="s">
        <v>343</v>
      </c>
      <c r="U201" s="13" t="s">
        <v>502</v>
      </c>
      <c r="V201" s="13" t="s">
        <v>2182</v>
      </c>
      <c r="W201" s="11">
        <v>28.405115800000001</v>
      </c>
      <c r="X201" s="11">
        <v>76.976851199999999</v>
      </c>
      <c r="Y201" s="11" t="s">
        <v>4</v>
      </c>
      <c r="Z201" s="14" t="e">
        <f ca="1">IF(_xludf.MAXIFS(#REF!,#REF!,D201)=0,"Before 31st Aug'23",_xludf.MAXIFS(#REF!,#REF!,D201))</f>
        <v>#NAME?</v>
      </c>
      <c r="AA201" s="8" t="e">
        <f>COUNTIFS(#REF!,E201,#REF!,"&gt;0")</f>
        <v>#REF!</v>
      </c>
      <c r="AB201" s="15">
        <v>0</v>
      </c>
      <c r="AC201" s="8">
        <v>0</v>
      </c>
      <c r="AD201" s="8">
        <v>0</v>
      </c>
      <c r="AE201" s="8">
        <v>0</v>
      </c>
      <c r="AF201" s="8" t="e">
        <f t="shared" si="1"/>
        <v>#REF!</v>
      </c>
      <c r="AG201" s="8" t="s">
        <v>817</v>
      </c>
      <c r="AH201" s="8" t="s">
        <v>817</v>
      </c>
      <c r="AI201" s="8" t="s">
        <v>485</v>
      </c>
      <c r="AJ201" s="8" t="s">
        <v>589</v>
      </c>
      <c r="AK201" s="8" t="s">
        <v>284</v>
      </c>
      <c r="AL201" s="8">
        <v>11</v>
      </c>
      <c r="AM201" s="8"/>
      <c r="AN201" s="16"/>
      <c r="AO201" s="8"/>
      <c r="AP201" s="18"/>
      <c r="AQ201" s="18"/>
      <c r="AR201" s="8"/>
      <c r="AS201" s="18"/>
      <c r="AT201" s="18"/>
      <c r="AU201" s="18" t="e">
        <f t="shared" si="2"/>
        <v>#REF!</v>
      </c>
      <c r="AV201" s="18" t="s">
        <v>596</v>
      </c>
      <c r="AW201" s="18"/>
      <c r="AX201" s="18"/>
      <c r="AY201" s="18" t="s">
        <v>4</v>
      </c>
      <c r="AZ201" s="18"/>
      <c r="BA201" s="18" t="e">
        <f t="shared" si="3"/>
        <v>#REF!</v>
      </c>
      <c r="BB201" s="18"/>
      <c r="BC201" s="18" t="s">
        <v>609</v>
      </c>
      <c r="BD201" s="18"/>
      <c r="BE201" s="18"/>
      <c r="BF201" s="18" t="e">
        <f t="shared" si="4"/>
        <v>#REF!</v>
      </c>
      <c r="BG201" s="18"/>
      <c r="BH201" s="18"/>
      <c r="BI201" s="18"/>
      <c r="BJ201" s="18" t="e">
        <f t="shared" si="5"/>
        <v>#REF!</v>
      </c>
      <c r="BK201" s="18" t="e">
        <f t="shared" si="6"/>
        <v>#REF!</v>
      </c>
    </row>
    <row r="202" spans="1:63" ht="13">
      <c r="A202" s="11">
        <v>201</v>
      </c>
      <c r="B202" s="11" t="s">
        <v>22</v>
      </c>
      <c r="C202" s="11" t="s">
        <v>4</v>
      </c>
      <c r="D202" s="11" t="s">
        <v>2183</v>
      </c>
      <c r="E202" s="12" t="str">
        <f t="shared" si="0"/>
        <v>JKSZ0020 - Bangalore - Karnataka Tyre Care Center</v>
      </c>
      <c r="F202" s="11" t="s">
        <v>2184</v>
      </c>
      <c r="G202" s="11" t="s">
        <v>437</v>
      </c>
      <c r="H202" s="11" t="s">
        <v>817</v>
      </c>
      <c r="I202" s="11"/>
      <c r="J202" s="11" t="s">
        <v>33</v>
      </c>
      <c r="K202" s="11" t="s">
        <v>817</v>
      </c>
      <c r="L202" s="8"/>
      <c r="M202" s="8" t="s">
        <v>1042</v>
      </c>
      <c r="N202" s="11" t="s">
        <v>1014</v>
      </c>
      <c r="O202" s="11" t="s">
        <v>2185</v>
      </c>
      <c r="P202" s="11">
        <v>9964092953</v>
      </c>
      <c r="Q202" s="7"/>
      <c r="R202" s="9"/>
      <c r="S202" s="7"/>
      <c r="T202" s="59" t="s">
        <v>27</v>
      </c>
      <c r="U202" s="59" t="s">
        <v>437</v>
      </c>
      <c r="V202" s="60" t="s">
        <v>2186</v>
      </c>
      <c r="W202" s="11">
        <v>13.07150173</v>
      </c>
      <c r="X202" s="11">
        <v>77.442230219999999</v>
      </c>
      <c r="Y202" s="11" t="s">
        <v>4</v>
      </c>
      <c r="Z202" s="14" t="e">
        <f ca="1">IF(_xludf.MAXIFS(#REF!,#REF!,D202)=0,"Before 31st Aug'23",_xludf.MAXIFS(#REF!,#REF!,D202))</f>
        <v>#NAME?</v>
      </c>
      <c r="AA202" s="8" t="e">
        <f>COUNTIFS(#REF!,E202,#REF!,"&gt;0")</f>
        <v>#REF!</v>
      </c>
      <c r="AB202" s="15">
        <v>0</v>
      </c>
      <c r="AC202" s="8">
        <v>0</v>
      </c>
      <c r="AD202" s="8">
        <v>0</v>
      </c>
      <c r="AE202" s="8">
        <v>0</v>
      </c>
      <c r="AF202" s="8" t="e">
        <f t="shared" si="1"/>
        <v>#REF!</v>
      </c>
      <c r="AG202" s="8" t="s">
        <v>817</v>
      </c>
      <c r="AH202" s="8" t="s">
        <v>817</v>
      </c>
      <c r="AI202" s="8" t="s">
        <v>4</v>
      </c>
      <c r="AJ202" s="8" t="s">
        <v>4</v>
      </c>
      <c r="AK202" s="8"/>
      <c r="AL202" s="8"/>
      <c r="AM202" s="8" t="s">
        <v>2187</v>
      </c>
      <c r="AN202" s="16"/>
      <c r="AO202" s="8"/>
      <c r="AP202" s="18"/>
      <c r="AQ202" s="18"/>
      <c r="AR202" s="8"/>
      <c r="AS202" s="18"/>
      <c r="AT202" s="18"/>
      <c r="AU202" s="18" t="e">
        <f t="shared" si="2"/>
        <v>#REF!</v>
      </c>
      <c r="AV202" s="18" t="s">
        <v>596</v>
      </c>
      <c r="AW202" s="18"/>
      <c r="AX202" s="18"/>
      <c r="AY202" s="18" t="s">
        <v>4</v>
      </c>
      <c r="AZ202" s="18"/>
      <c r="BA202" s="18" t="e">
        <f t="shared" si="3"/>
        <v>#REF!</v>
      </c>
      <c r="BB202" s="18"/>
      <c r="BC202" s="18" t="s">
        <v>609</v>
      </c>
      <c r="BD202" s="18"/>
      <c r="BE202" s="18"/>
      <c r="BF202" s="18" t="e">
        <f t="shared" si="4"/>
        <v>#REF!</v>
      </c>
      <c r="BG202" s="18"/>
      <c r="BH202" s="18"/>
      <c r="BI202" s="18"/>
      <c r="BJ202" s="18" t="e">
        <f t="shared" si="5"/>
        <v>#REF!</v>
      </c>
      <c r="BK202" s="18" t="e">
        <f t="shared" si="6"/>
        <v>#REF!</v>
      </c>
    </row>
    <row r="203" spans="1:63" ht="13">
      <c r="A203" s="11">
        <v>202</v>
      </c>
      <c r="B203" s="11" t="s">
        <v>22</v>
      </c>
      <c r="C203" s="11" t="s">
        <v>4</v>
      </c>
      <c r="D203" s="11" t="s">
        <v>2188</v>
      </c>
      <c r="E203" s="12" t="str">
        <f t="shared" si="0"/>
        <v>JKWZ0084 - Akola - Bihar Tyre Shop</v>
      </c>
      <c r="F203" s="11" t="s">
        <v>2189</v>
      </c>
      <c r="G203" s="11" t="s">
        <v>177</v>
      </c>
      <c r="H203" s="11" t="s">
        <v>447</v>
      </c>
      <c r="I203" s="11"/>
      <c r="J203" s="11" t="s">
        <v>579</v>
      </c>
      <c r="K203" s="11" t="s">
        <v>849</v>
      </c>
      <c r="L203" s="8"/>
      <c r="M203" s="8" t="s">
        <v>581</v>
      </c>
      <c r="N203" s="11" t="s">
        <v>582</v>
      </c>
      <c r="O203" s="11" t="s">
        <v>2190</v>
      </c>
      <c r="P203" s="11">
        <v>9561602085</v>
      </c>
      <c r="Q203" s="32"/>
      <c r="R203" s="33"/>
      <c r="S203" s="32"/>
      <c r="T203" s="13" t="s">
        <v>6</v>
      </c>
      <c r="U203" s="13" t="s">
        <v>177</v>
      </c>
      <c r="V203" s="13" t="s">
        <v>2191</v>
      </c>
      <c r="W203" s="11">
        <v>20.68626768</v>
      </c>
      <c r="X203" s="11">
        <v>76.917989239999997</v>
      </c>
      <c r="Y203" s="11" t="s">
        <v>4</v>
      </c>
      <c r="Z203" s="14" t="e">
        <f ca="1">IF(_xludf.MAXIFS(#REF!,#REF!,D203)=0,"Before 31st Aug'23",_xludf.MAXIFS(#REF!,#REF!,D203))</f>
        <v>#NAME?</v>
      </c>
      <c r="AA203" s="8" t="e">
        <f>COUNTIFS(#REF!,E203,#REF!,"&gt;0")</f>
        <v>#REF!</v>
      </c>
      <c r="AB203" s="15">
        <v>0</v>
      </c>
      <c r="AC203" s="8">
        <v>0</v>
      </c>
      <c r="AD203" s="8">
        <v>0</v>
      </c>
      <c r="AE203" s="8">
        <v>0</v>
      </c>
      <c r="AF203" s="8" t="e">
        <f t="shared" si="1"/>
        <v>#REF!</v>
      </c>
      <c r="AG203" s="8" t="s">
        <v>681</v>
      </c>
      <c r="AH203" s="8" t="s">
        <v>780</v>
      </c>
      <c r="AI203" s="8" t="s">
        <v>4</v>
      </c>
      <c r="AJ203" s="8" t="s">
        <v>4</v>
      </c>
      <c r="AK203" s="8"/>
      <c r="AL203" s="8"/>
      <c r="AM203" s="8"/>
      <c r="AN203" s="16"/>
      <c r="AO203" s="8"/>
      <c r="AP203" s="18"/>
      <c r="AQ203" s="18"/>
      <c r="AR203" s="8"/>
      <c r="AS203" s="18"/>
      <c r="AT203" s="18"/>
      <c r="AU203" s="18" t="e">
        <f t="shared" si="2"/>
        <v>#REF!</v>
      </c>
      <c r="AV203" s="18" t="s">
        <v>609</v>
      </c>
      <c r="AW203" s="18"/>
      <c r="AX203" s="18"/>
      <c r="AY203" s="18"/>
      <c r="AZ203" s="18"/>
      <c r="BA203" s="18" t="e">
        <f t="shared" si="3"/>
        <v>#REF!</v>
      </c>
      <c r="BB203" s="18"/>
      <c r="BC203" s="18" t="s">
        <v>609</v>
      </c>
      <c r="BD203" s="18"/>
      <c r="BE203" s="18"/>
      <c r="BF203" s="18" t="e">
        <f t="shared" si="4"/>
        <v>#REF!</v>
      </c>
      <c r="BG203" s="18"/>
      <c r="BH203" s="18"/>
      <c r="BI203" s="18"/>
      <c r="BJ203" s="18" t="e">
        <f t="shared" si="5"/>
        <v>#REF!</v>
      </c>
      <c r="BK203" s="18" t="e">
        <f t="shared" si="6"/>
        <v>#REF!</v>
      </c>
    </row>
    <row r="204" spans="1:63" ht="13">
      <c r="A204" s="11">
        <v>203</v>
      </c>
      <c r="B204" s="11" t="s">
        <v>22</v>
      </c>
      <c r="C204" s="11" t="s">
        <v>4</v>
      </c>
      <c r="D204" s="11" t="s">
        <v>2192</v>
      </c>
      <c r="E204" s="12" t="str">
        <f t="shared" si="0"/>
        <v>JKWZ0085 - Karanja - Bihar Tyre</v>
      </c>
      <c r="F204" s="11" t="s">
        <v>418</v>
      </c>
      <c r="G204" s="11" t="s">
        <v>501</v>
      </c>
      <c r="H204" s="11" t="s">
        <v>447</v>
      </c>
      <c r="I204" s="11"/>
      <c r="J204" s="11" t="s">
        <v>579</v>
      </c>
      <c r="K204" s="11" t="s">
        <v>849</v>
      </c>
      <c r="L204" s="8"/>
      <c r="M204" s="8" t="s">
        <v>581</v>
      </c>
      <c r="N204" s="11" t="s">
        <v>582</v>
      </c>
      <c r="O204" s="11" t="s">
        <v>2193</v>
      </c>
      <c r="P204" s="11">
        <v>7588214580</v>
      </c>
      <c r="Q204" s="32"/>
      <c r="R204" s="33"/>
      <c r="S204" s="32"/>
      <c r="T204" s="13" t="s">
        <v>6</v>
      </c>
      <c r="U204" s="13" t="s">
        <v>163</v>
      </c>
      <c r="V204" s="13" t="s">
        <v>644</v>
      </c>
      <c r="W204" s="11">
        <v>21.158058619999998</v>
      </c>
      <c r="X204" s="11">
        <v>78.388003769999997</v>
      </c>
      <c r="Y204" s="11" t="s">
        <v>4</v>
      </c>
      <c r="Z204" s="14" t="e">
        <f ca="1">IF(_xludf.MAXIFS(#REF!,#REF!,D204)=0,"Before 31st Aug'23",_xludf.MAXIFS(#REF!,#REF!,D204))</f>
        <v>#NAME?</v>
      </c>
      <c r="AA204" s="8" t="e">
        <f>COUNTIFS(#REF!,E204,#REF!,"&gt;0")</f>
        <v>#REF!</v>
      </c>
      <c r="AB204" s="15">
        <v>0</v>
      </c>
      <c r="AC204" s="8">
        <v>0</v>
      </c>
      <c r="AD204" s="8">
        <v>0</v>
      </c>
      <c r="AE204" s="8">
        <v>0</v>
      </c>
      <c r="AF204" s="8" t="e">
        <f t="shared" si="1"/>
        <v>#REF!</v>
      </c>
      <c r="AG204" s="8" t="s">
        <v>681</v>
      </c>
      <c r="AH204" s="8" t="s">
        <v>780</v>
      </c>
      <c r="AI204" s="8" t="s">
        <v>4</v>
      </c>
      <c r="AJ204" s="8" t="s">
        <v>4</v>
      </c>
      <c r="AK204" s="8"/>
      <c r="AL204" s="8"/>
      <c r="AM204" s="8"/>
      <c r="AN204" s="16"/>
      <c r="AO204" s="8"/>
      <c r="AP204" s="18"/>
      <c r="AQ204" s="18"/>
      <c r="AR204" s="8"/>
      <c r="AS204" s="18"/>
      <c r="AT204" s="18"/>
      <c r="AU204" s="18" t="e">
        <f t="shared" si="2"/>
        <v>#REF!</v>
      </c>
      <c r="AV204" s="18" t="s">
        <v>609</v>
      </c>
      <c r="AW204" s="18"/>
      <c r="AX204" s="18"/>
      <c r="AY204" s="18"/>
      <c r="AZ204" s="18"/>
      <c r="BA204" s="18" t="e">
        <f t="shared" si="3"/>
        <v>#REF!</v>
      </c>
      <c r="BB204" s="18"/>
      <c r="BC204" s="18" t="s">
        <v>609</v>
      </c>
      <c r="BD204" s="18"/>
      <c r="BE204" s="18"/>
      <c r="BF204" s="18" t="e">
        <f t="shared" si="4"/>
        <v>#REF!</v>
      </c>
      <c r="BG204" s="18"/>
      <c r="BH204" s="18"/>
      <c r="BI204" s="18"/>
      <c r="BJ204" s="18" t="e">
        <f t="shared" si="5"/>
        <v>#REF!</v>
      </c>
      <c r="BK204" s="18" t="e">
        <f t="shared" si="6"/>
        <v>#REF!</v>
      </c>
    </row>
    <row r="205" spans="1:63" ht="13">
      <c r="A205" s="11">
        <v>204</v>
      </c>
      <c r="B205" s="11" t="s">
        <v>22</v>
      </c>
      <c r="C205" s="11" t="s">
        <v>4</v>
      </c>
      <c r="D205" s="11" t="s">
        <v>2194</v>
      </c>
      <c r="E205" s="12" t="str">
        <f t="shared" si="0"/>
        <v>JKEZ0057 - Arang - India Tyre Fitter Shop</v>
      </c>
      <c r="F205" s="11" t="s">
        <v>2195</v>
      </c>
      <c r="G205" s="11" t="s">
        <v>393</v>
      </c>
      <c r="H205" s="11" t="s">
        <v>447</v>
      </c>
      <c r="I205" s="11"/>
      <c r="J205" s="11" t="s">
        <v>579</v>
      </c>
      <c r="K205" s="11" t="s">
        <v>849</v>
      </c>
      <c r="L205" s="8"/>
      <c r="M205" s="8" t="s">
        <v>666</v>
      </c>
      <c r="N205" s="11" t="s">
        <v>667</v>
      </c>
      <c r="O205" s="11" t="s">
        <v>2196</v>
      </c>
      <c r="P205" s="11">
        <v>7898412450</v>
      </c>
      <c r="Q205" s="32"/>
      <c r="R205" s="33"/>
      <c r="S205" s="32"/>
      <c r="T205" s="13" t="s">
        <v>2197</v>
      </c>
      <c r="U205" s="13" t="s">
        <v>144</v>
      </c>
      <c r="V205" s="13" t="s">
        <v>694</v>
      </c>
      <c r="W205" s="11">
        <v>21.19775065</v>
      </c>
      <c r="X205" s="11">
        <v>81.950172809999998</v>
      </c>
      <c r="Y205" s="11" t="s">
        <v>4</v>
      </c>
      <c r="Z205" s="14" t="e">
        <f ca="1">IF(_xludf.MAXIFS(#REF!,#REF!,D205)=0,"Before 31st Aug'23",_xludf.MAXIFS(#REF!,#REF!,D205))</f>
        <v>#NAME?</v>
      </c>
      <c r="AA205" s="8" t="e">
        <f>COUNTIFS(#REF!,E205,#REF!,"&gt;0")</f>
        <v>#REF!</v>
      </c>
      <c r="AB205" s="15">
        <v>0</v>
      </c>
      <c r="AC205" s="8">
        <v>0</v>
      </c>
      <c r="AD205" s="8">
        <v>0</v>
      </c>
      <c r="AE205" s="8">
        <v>0</v>
      </c>
      <c r="AF205" s="8" t="e">
        <f t="shared" si="1"/>
        <v>#REF!</v>
      </c>
      <c r="AG205" s="8" t="s">
        <v>681</v>
      </c>
      <c r="AH205" s="8" t="s">
        <v>780</v>
      </c>
      <c r="AI205" s="8" t="s">
        <v>4</v>
      </c>
      <c r="AJ205" s="8" t="s">
        <v>4</v>
      </c>
      <c r="AK205" s="8"/>
      <c r="AL205" s="8"/>
      <c r="AM205" s="8"/>
      <c r="AN205" s="16" t="s">
        <v>2198</v>
      </c>
      <c r="AO205" s="8"/>
      <c r="AP205" s="18" t="s">
        <v>2199</v>
      </c>
      <c r="AQ205" s="18" t="s">
        <v>839</v>
      </c>
      <c r="AR205" s="17" t="s">
        <v>2200</v>
      </c>
      <c r="AS205" s="18" t="s">
        <v>2201</v>
      </c>
      <c r="AT205" s="18" t="s">
        <v>579</v>
      </c>
      <c r="AU205" s="18" t="e">
        <f t="shared" si="2"/>
        <v>#REF!</v>
      </c>
      <c r="AV205" s="18" t="s">
        <v>609</v>
      </c>
      <c r="AW205" s="18"/>
      <c r="AX205" s="18"/>
      <c r="AY205" s="18"/>
      <c r="AZ205" s="18"/>
      <c r="BA205" s="18" t="e">
        <f t="shared" si="3"/>
        <v>#REF!</v>
      </c>
      <c r="BB205" s="18"/>
      <c r="BC205" s="18" t="s">
        <v>609</v>
      </c>
      <c r="BD205" s="18"/>
      <c r="BE205" s="18"/>
      <c r="BF205" s="18" t="e">
        <f t="shared" si="4"/>
        <v>#REF!</v>
      </c>
      <c r="BG205" s="18"/>
      <c r="BH205" s="18"/>
      <c r="BI205" s="18"/>
      <c r="BJ205" s="18" t="e">
        <f t="shared" si="5"/>
        <v>#REF!</v>
      </c>
      <c r="BK205" s="18" t="e">
        <f t="shared" si="6"/>
        <v>#REF!</v>
      </c>
    </row>
    <row r="206" spans="1:63" ht="13">
      <c r="A206" s="11">
        <v>205</v>
      </c>
      <c r="B206" s="11" t="s">
        <v>22</v>
      </c>
      <c r="C206" s="11" t="s">
        <v>4</v>
      </c>
      <c r="D206" s="11" t="s">
        <v>2202</v>
      </c>
      <c r="E206" s="12" t="str">
        <f t="shared" si="0"/>
        <v>JKEZ0058 - Keonjhar - Jamal Tyre Work</v>
      </c>
      <c r="F206" s="11" t="s">
        <v>2203</v>
      </c>
      <c r="G206" s="11" t="s">
        <v>181</v>
      </c>
      <c r="H206" s="11" t="s">
        <v>447</v>
      </c>
      <c r="I206" s="11"/>
      <c r="J206" s="11" t="s">
        <v>579</v>
      </c>
      <c r="K206" s="11" t="s">
        <v>681</v>
      </c>
      <c r="L206" s="8" t="s">
        <v>783</v>
      </c>
      <c r="M206" s="8" t="s">
        <v>666</v>
      </c>
      <c r="N206" s="11" t="s">
        <v>667</v>
      </c>
      <c r="O206" s="11" t="s">
        <v>2204</v>
      </c>
      <c r="P206" s="11">
        <v>9437336750</v>
      </c>
      <c r="Q206" s="11"/>
      <c r="R206" s="12"/>
      <c r="S206" s="11"/>
      <c r="T206" s="20" t="s">
        <v>3</v>
      </c>
      <c r="U206" s="20" t="s">
        <v>181</v>
      </c>
      <c r="V206" s="29" t="s">
        <v>2205</v>
      </c>
      <c r="W206" s="11">
        <v>21.632664569999999</v>
      </c>
      <c r="X206" s="11">
        <v>85.591477440000006</v>
      </c>
      <c r="Y206" s="11" t="s">
        <v>355</v>
      </c>
      <c r="Z206" s="14" t="e">
        <f ca="1">IF(_xludf.MAXIFS(#REF!,#REF!,D206)=0,"Before 31st Aug'23",_xludf.MAXIFS(#REF!,#REF!,D206))</f>
        <v>#NAME?</v>
      </c>
      <c r="AA206" s="8" t="e">
        <f>COUNTIFS(#REF!,E206,#REF!,"&gt;0")</f>
        <v>#REF!</v>
      </c>
      <c r="AB206" s="15">
        <v>0</v>
      </c>
      <c r="AC206" s="8">
        <v>0</v>
      </c>
      <c r="AD206" s="8">
        <v>0</v>
      </c>
      <c r="AE206" s="8">
        <v>0</v>
      </c>
      <c r="AF206" s="8" t="e">
        <f t="shared" si="1"/>
        <v>#REF!</v>
      </c>
      <c r="AG206" s="8" t="s">
        <v>681</v>
      </c>
      <c r="AH206" s="8" t="s">
        <v>783</v>
      </c>
      <c r="AI206" s="8" t="s">
        <v>4</v>
      </c>
      <c r="AJ206" s="8" t="s">
        <v>4</v>
      </c>
      <c r="AK206" s="8"/>
      <c r="AL206" s="8"/>
      <c r="AM206" s="8"/>
      <c r="AN206" s="16"/>
      <c r="AO206" s="8"/>
      <c r="AP206" s="18"/>
      <c r="AQ206" s="18"/>
      <c r="AR206" s="8"/>
      <c r="AS206" s="18"/>
      <c r="AT206" s="18"/>
      <c r="AU206" s="18" t="e">
        <f t="shared" si="2"/>
        <v>#REF!</v>
      </c>
      <c r="AV206" s="18" t="s">
        <v>609</v>
      </c>
      <c r="AW206" s="18"/>
      <c r="AX206" s="18"/>
      <c r="AY206" s="18"/>
      <c r="AZ206" s="18"/>
      <c r="BA206" s="18" t="e">
        <f t="shared" si="3"/>
        <v>#REF!</v>
      </c>
      <c r="BB206" s="18"/>
      <c r="BC206" s="18" t="s">
        <v>609</v>
      </c>
      <c r="BD206" s="18"/>
      <c r="BE206" s="18"/>
      <c r="BF206" s="18" t="e">
        <f t="shared" si="4"/>
        <v>#REF!</v>
      </c>
      <c r="BG206" s="18"/>
      <c r="BH206" s="18"/>
      <c r="BI206" s="18"/>
      <c r="BJ206" s="18" t="e">
        <f t="shared" si="5"/>
        <v>#REF!</v>
      </c>
      <c r="BK206" s="18" t="e">
        <f t="shared" si="6"/>
        <v>#REF!</v>
      </c>
    </row>
    <row r="207" spans="1:63" ht="13">
      <c r="A207" s="11">
        <v>206</v>
      </c>
      <c r="B207" s="11" t="s">
        <v>22</v>
      </c>
      <c r="C207" s="11" t="s">
        <v>4</v>
      </c>
      <c r="D207" s="11" t="s">
        <v>2206</v>
      </c>
      <c r="E207" s="12" t="str">
        <f t="shared" si="0"/>
        <v>JKEZ0059 - Kolkata - Dada Tyre Service</v>
      </c>
      <c r="F207" s="11" t="s">
        <v>2207</v>
      </c>
      <c r="G207" s="11" t="s">
        <v>189</v>
      </c>
      <c r="H207" s="11" t="s">
        <v>468</v>
      </c>
      <c r="I207" s="11" t="s">
        <v>1241</v>
      </c>
      <c r="J207" s="11" t="s">
        <v>33</v>
      </c>
      <c r="K207" s="11" t="s">
        <v>849</v>
      </c>
      <c r="L207" s="8"/>
      <c r="M207" s="8" t="s">
        <v>666</v>
      </c>
      <c r="N207" s="11" t="s">
        <v>667</v>
      </c>
      <c r="O207" s="11" t="s">
        <v>2208</v>
      </c>
      <c r="P207" s="11">
        <v>9609832265</v>
      </c>
      <c r="Q207" s="11"/>
      <c r="R207" s="12"/>
      <c r="S207" s="11"/>
      <c r="T207" s="20" t="s">
        <v>34</v>
      </c>
      <c r="U207" s="20" t="s">
        <v>318</v>
      </c>
      <c r="V207" s="29" t="s">
        <v>2209</v>
      </c>
      <c r="W207" s="11">
        <v>22.5918639</v>
      </c>
      <c r="X207" s="11">
        <v>88.222121830000006</v>
      </c>
      <c r="Y207" s="11" t="s">
        <v>2210</v>
      </c>
      <c r="Z207" s="14" t="e">
        <f ca="1">IF(_xludf.MAXIFS(#REF!,#REF!,D207)=0,"Before 31st Aug'23",_xludf.MAXIFS(#REF!,#REF!,D207))</f>
        <v>#NAME?</v>
      </c>
      <c r="AA207" s="8" t="e">
        <f>COUNTIFS(#REF!,E207,#REF!,"&gt;0")</f>
        <v>#REF!</v>
      </c>
      <c r="AB207" s="15">
        <v>0</v>
      </c>
      <c r="AC207" s="8">
        <v>0</v>
      </c>
      <c r="AD207" s="8">
        <v>8</v>
      </c>
      <c r="AE207" s="8">
        <v>0</v>
      </c>
      <c r="AF207" s="8" t="e">
        <f t="shared" si="1"/>
        <v>#REF!</v>
      </c>
      <c r="AG207" s="8" t="s">
        <v>681</v>
      </c>
      <c r="AH207" s="8" t="s">
        <v>22</v>
      </c>
      <c r="AI207" s="8" t="s">
        <v>4</v>
      </c>
      <c r="AJ207" s="8" t="s">
        <v>4</v>
      </c>
      <c r="AK207" s="8"/>
      <c r="AL207" s="8"/>
      <c r="AM207" s="8"/>
      <c r="AN207" s="16"/>
      <c r="AO207" s="8"/>
      <c r="AP207" s="18"/>
      <c r="AQ207" s="18"/>
      <c r="AR207" s="8"/>
      <c r="AS207" s="18"/>
      <c r="AT207" s="18"/>
      <c r="AU207" s="18" t="e">
        <f t="shared" si="2"/>
        <v>#REF!</v>
      </c>
      <c r="AV207" s="18" t="s">
        <v>596</v>
      </c>
      <c r="AW207" s="18"/>
      <c r="AX207" s="18"/>
      <c r="AY207" s="18" t="s">
        <v>4</v>
      </c>
      <c r="AZ207" s="18"/>
      <c r="BA207" s="18" t="e">
        <f t="shared" si="3"/>
        <v>#REF!</v>
      </c>
      <c r="BB207" s="18"/>
      <c r="BC207" s="18" t="s">
        <v>609</v>
      </c>
      <c r="BD207" s="18"/>
      <c r="BE207" s="18"/>
      <c r="BF207" s="18" t="e">
        <f t="shared" si="4"/>
        <v>#REF!</v>
      </c>
      <c r="BG207" s="18"/>
      <c r="BH207" s="18"/>
      <c r="BI207" s="18"/>
      <c r="BJ207" s="18" t="e">
        <f t="shared" si="5"/>
        <v>#REF!</v>
      </c>
      <c r="BK207" s="18" t="e">
        <f t="shared" si="6"/>
        <v>#REF!</v>
      </c>
    </row>
    <row r="208" spans="1:63" ht="13">
      <c r="A208" s="11">
        <v>207</v>
      </c>
      <c r="B208" s="11" t="s">
        <v>22</v>
      </c>
      <c r="C208" s="11" t="s">
        <v>4</v>
      </c>
      <c r="D208" s="11" t="s">
        <v>282</v>
      </c>
      <c r="E208" s="12" t="str">
        <f t="shared" si="0"/>
        <v>JKEZ0060 - Kolkata - Alampur Argori Howarh</v>
      </c>
      <c r="F208" s="11" t="s">
        <v>2211</v>
      </c>
      <c r="G208" s="11" t="s">
        <v>189</v>
      </c>
      <c r="H208" s="11" t="s">
        <v>447</v>
      </c>
      <c r="I208" s="11"/>
      <c r="J208" s="11" t="s">
        <v>33</v>
      </c>
      <c r="K208" s="11" t="s">
        <v>849</v>
      </c>
      <c r="L208" s="8"/>
      <c r="M208" s="8" t="s">
        <v>666</v>
      </c>
      <c r="N208" s="11" t="s">
        <v>667</v>
      </c>
      <c r="O208" s="11" t="s">
        <v>2212</v>
      </c>
      <c r="P208" s="11">
        <v>8584997030</v>
      </c>
      <c r="Q208" s="11"/>
      <c r="R208" s="12"/>
      <c r="S208" s="11"/>
      <c r="T208" s="11" t="s">
        <v>34</v>
      </c>
      <c r="U208" s="11" t="s">
        <v>318</v>
      </c>
      <c r="V208" s="31" t="s">
        <v>2213</v>
      </c>
      <c r="W208" s="11">
        <v>22.586735000000001</v>
      </c>
      <c r="X208" s="11">
        <v>88.216139999999996</v>
      </c>
      <c r="Y208" s="11" t="s">
        <v>667</v>
      </c>
      <c r="Z208" s="14" t="e">
        <f ca="1">IF(_xludf.MAXIFS(#REF!,#REF!,D208)=0,"Before 31st Aug'23",_xludf.MAXIFS(#REF!,#REF!,D208))</f>
        <v>#NAME?</v>
      </c>
      <c r="AA208" s="8" t="e">
        <f>COUNTIFS(#REF!,E208,#REF!,"&gt;0")</f>
        <v>#REF!</v>
      </c>
      <c r="AB208" s="15">
        <v>0</v>
      </c>
      <c r="AC208" s="8">
        <v>0</v>
      </c>
      <c r="AD208" s="8">
        <v>0</v>
      </c>
      <c r="AE208" s="8">
        <v>0</v>
      </c>
      <c r="AF208" s="8" t="e">
        <f t="shared" si="1"/>
        <v>#REF!</v>
      </c>
      <c r="AG208" s="8" t="s">
        <v>681</v>
      </c>
      <c r="AH208" s="8" t="s">
        <v>780</v>
      </c>
      <c r="AI208" s="8" t="s">
        <v>4</v>
      </c>
      <c r="AJ208" s="8" t="s">
        <v>4</v>
      </c>
      <c r="AK208" s="8"/>
      <c r="AL208" s="8"/>
      <c r="AM208" s="8"/>
      <c r="AN208" s="16"/>
      <c r="AO208" s="8"/>
      <c r="AP208" s="18"/>
      <c r="AQ208" s="18"/>
      <c r="AR208" s="8"/>
      <c r="AS208" s="18"/>
      <c r="AT208" s="18"/>
      <c r="AU208" s="18" t="e">
        <f t="shared" si="2"/>
        <v>#REF!</v>
      </c>
      <c r="AV208" s="18" t="s">
        <v>609</v>
      </c>
      <c r="AW208" s="18"/>
      <c r="AX208" s="18"/>
      <c r="AY208" s="18"/>
      <c r="AZ208" s="18"/>
      <c r="BA208" s="18" t="e">
        <f t="shared" si="3"/>
        <v>#REF!</v>
      </c>
      <c r="BB208" s="18"/>
      <c r="BC208" s="18" t="s">
        <v>609</v>
      </c>
      <c r="BD208" s="18"/>
      <c r="BE208" s="18"/>
      <c r="BF208" s="18" t="e">
        <f t="shared" si="4"/>
        <v>#REF!</v>
      </c>
      <c r="BG208" s="18"/>
      <c r="BH208" s="18"/>
      <c r="BI208" s="18"/>
      <c r="BJ208" s="18" t="e">
        <f t="shared" si="5"/>
        <v>#REF!</v>
      </c>
      <c r="BK208" s="18" t="e">
        <f t="shared" si="6"/>
        <v>#REF!</v>
      </c>
    </row>
    <row r="209" spans="1:63" ht="13">
      <c r="A209" s="11">
        <v>208</v>
      </c>
      <c r="B209" s="11" t="s">
        <v>22</v>
      </c>
      <c r="C209" s="11" t="s">
        <v>4</v>
      </c>
      <c r="D209" s="11" t="s">
        <v>2214</v>
      </c>
      <c r="E209" s="12" t="str">
        <f t="shared" si="0"/>
        <v>JKWZ0086 - Ahemedabad - Golden Tyre Shop</v>
      </c>
      <c r="F209" s="11" t="s">
        <v>610</v>
      </c>
      <c r="G209" s="11" t="s">
        <v>2215</v>
      </c>
      <c r="H209" s="11" t="s">
        <v>468</v>
      </c>
      <c r="I209" s="11"/>
      <c r="J209" s="11" t="s">
        <v>33</v>
      </c>
      <c r="K209" s="11" t="s">
        <v>849</v>
      </c>
      <c r="L209" s="8"/>
      <c r="M209" s="8" t="s">
        <v>581</v>
      </c>
      <c r="N209" s="11" t="s">
        <v>582</v>
      </c>
      <c r="O209" s="11" t="s">
        <v>2216</v>
      </c>
      <c r="P209" s="11">
        <v>9998772290</v>
      </c>
      <c r="Q209" s="11"/>
      <c r="R209" s="12"/>
      <c r="S209" s="11"/>
      <c r="T209" s="11" t="s">
        <v>15</v>
      </c>
      <c r="U209" s="11" t="s">
        <v>2217</v>
      </c>
      <c r="V209" s="31" t="s">
        <v>2218</v>
      </c>
      <c r="W209" s="11">
        <v>22.879766</v>
      </c>
      <c r="X209" s="11">
        <v>72.593500000000006</v>
      </c>
      <c r="Y209" s="11" t="s">
        <v>667</v>
      </c>
      <c r="Z209" s="14" t="e">
        <f ca="1">IF(_xludf.MAXIFS(#REF!,#REF!,D209)=0,"Before 31st Aug'23",_xludf.MAXIFS(#REF!,#REF!,D209))</f>
        <v>#NAME?</v>
      </c>
      <c r="AA209" s="8" t="e">
        <f>COUNTIFS(#REF!,E209,#REF!,"&gt;0")</f>
        <v>#REF!</v>
      </c>
      <c r="AB209" s="15">
        <v>0</v>
      </c>
      <c r="AC209" s="8">
        <v>0</v>
      </c>
      <c r="AD209" s="8">
        <v>0</v>
      </c>
      <c r="AE209" s="8">
        <v>0</v>
      </c>
      <c r="AF209" s="8" t="e">
        <f t="shared" si="1"/>
        <v>#REF!</v>
      </c>
      <c r="AG209" s="8" t="s">
        <v>681</v>
      </c>
      <c r="AH209" s="8" t="s">
        <v>780</v>
      </c>
      <c r="AI209" s="8" t="s">
        <v>4</v>
      </c>
      <c r="AJ209" s="8" t="s">
        <v>4</v>
      </c>
      <c r="AK209" s="8"/>
      <c r="AL209" s="8"/>
      <c r="AM209" s="8"/>
      <c r="AN209" s="16"/>
      <c r="AO209" s="8"/>
      <c r="AP209" s="18"/>
      <c r="AQ209" s="18"/>
      <c r="AR209" s="8"/>
      <c r="AS209" s="18"/>
      <c r="AT209" s="18"/>
      <c r="AU209" s="18" t="e">
        <f t="shared" si="2"/>
        <v>#REF!</v>
      </c>
      <c r="AV209" s="18" t="s">
        <v>596</v>
      </c>
      <c r="AW209" s="18"/>
      <c r="AX209" s="18"/>
      <c r="AY209" s="18" t="s">
        <v>4</v>
      </c>
      <c r="AZ209" s="18"/>
      <c r="BA209" s="18" t="e">
        <f t="shared" si="3"/>
        <v>#REF!</v>
      </c>
      <c r="BB209" s="18"/>
      <c r="BC209" s="18" t="s">
        <v>609</v>
      </c>
      <c r="BD209" s="18"/>
      <c r="BE209" s="18"/>
      <c r="BF209" s="18" t="e">
        <f t="shared" si="4"/>
        <v>#REF!</v>
      </c>
      <c r="BG209" s="18"/>
      <c r="BH209" s="18"/>
      <c r="BI209" s="18"/>
      <c r="BJ209" s="18" t="e">
        <f t="shared" si="5"/>
        <v>#REF!</v>
      </c>
      <c r="BK209" s="18" t="e">
        <f t="shared" si="6"/>
        <v>#REF!</v>
      </c>
    </row>
    <row r="210" spans="1:63" ht="13">
      <c r="A210" s="11">
        <v>209</v>
      </c>
      <c r="B210" s="11" t="s">
        <v>22</v>
      </c>
      <c r="C210" s="11" t="s">
        <v>4</v>
      </c>
      <c r="D210" s="11" t="s">
        <v>2219</v>
      </c>
      <c r="E210" s="12" t="str">
        <f t="shared" si="0"/>
        <v>JKSZ0021 - Madeshwara - Madeshwara Puncture Shop</v>
      </c>
      <c r="F210" s="11" t="s">
        <v>2220</v>
      </c>
      <c r="G210" s="11" t="s">
        <v>2221</v>
      </c>
      <c r="H210" s="11" t="s">
        <v>468</v>
      </c>
      <c r="I210" s="11"/>
      <c r="J210" s="11" t="s">
        <v>33</v>
      </c>
      <c r="K210" s="11" t="s">
        <v>849</v>
      </c>
      <c r="L210" s="8"/>
      <c r="M210" s="8" t="s">
        <v>1042</v>
      </c>
      <c r="N210" s="11" t="s">
        <v>1014</v>
      </c>
      <c r="O210" s="11" t="s">
        <v>2222</v>
      </c>
      <c r="P210" s="11">
        <v>9141698839</v>
      </c>
      <c r="Q210" s="11"/>
      <c r="R210" s="12"/>
      <c r="S210" s="11"/>
      <c r="T210" s="11" t="s">
        <v>27</v>
      </c>
      <c r="U210" s="11" t="s">
        <v>2223</v>
      </c>
      <c r="V210" s="31" t="s">
        <v>2224</v>
      </c>
      <c r="W210" s="11">
        <v>12.821759</v>
      </c>
      <c r="X210" s="11">
        <v>77.784719999999993</v>
      </c>
      <c r="Y210" s="11" t="s">
        <v>2225</v>
      </c>
      <c r="Z210" s="14" t="e">
        <f ca="1">IF(_xludf.MAXIFS(#REF!,#REF!,D210)=0,"Before 31st Aug'23",_xludf.MAXIFS(#REF!,#REF!,D210))</f>
        <v>#NAME?</v>
      </c>
      <c r="AA210" s="8" t="e">
        <f>COUNTIFS(#REF!,E210,#REF!,"&gt;0")</f>
        <v>#REF!</v>
      </c>
      <c r="AB210" s="15">
        <v>0</v>
      </c>
      <c r="AC210" s="8">
        <v>0</v>
      </c>
      <c r="AD210" s="8">
        <v>0</v>
      </c>
      <c r="AE210" s="8">
        <v>0</v>
      </c>
      <c r="AF210" s="8" t="e">
        <f t="shared" si="1"/>
        <v>#REF!</v>
      </c>
      <c r="AG210" s="8" t="s">
        <v>587</v>
      </c>
      <c r="AH210" s="8" t="s">
        <v>780</v>
      </c>
      <c r="AI210" s="8" t="s">
        <v>485</v>
      </c>
      <c r="AJ210" s="8" t="s">
        <v>709</v>
      </c>
      <c r="AK210" s="8" t="s">
        <v>603</v>
      </c>
      <c r="AL210" s="8">
        <v>10</v>
      </c>
      <c r="AM210" s="8"/>
      <c r="AN210" s="16"/>
      <c r="AO210" s="8"/>
      <c r="AP210" s="18"/>
      <c r="AQ210" s="18"/>
      <c r="AR210" s="8"/>
      <c r="AS210" s="18"/>
      <c r="AT210" s="18"/>
      <c r="AU210" s="18" t="e">
        <f t="shared" si="2"/>
        <v>#REF!</v>
      </c>
      <c r="AV210" s="18" t="s">
        <v>596</v>
      </c>
      <c r="AW210" s="18"/>
      <c r="AX210" s="18"/>
      <c r="AY210" s="18" t="s">
        <v>4</v>
      </c>
      <c r="AZ210" s="18"/>
      <c r="BA210" s="18" t="e">
        <f t="shared" si="3"/>
        <v>#REF!</v>
      </c>
      <c r="BB210" s="18"/>
      <c r="BC210" s="18" t="s">
        <v>609</v>
      </c>
      <c r="BD210" s="18"/>
      <c r="BE210" s="18"/>
      <c r="BF210" s="18" t="e">
        <f t="shared" si="4"/>
        <v>#REF!</v>
      </c>
      <c r="BG210" s="18"/>
      <c r="BH210" s="18"/>
      <c r="BI210" s="18"/>
      <c r="BJ210" s="18" t="e">
        <f t="shared" si="5"/>
        <v>#REF!</v>
      </c>
      <c r="BK210" s="18" t="e">
        <f t="shared" si="6"/>
        <v>#REF!</v>
      </c>
    </row>
    <row r="211" spans="1:63" ht="13">
      <c r="A211" s="11">
        <v>210</v>
      </c>
      <c r="B211" s="11" t="s">
        <v>22</v>
      </c>
      <c r="C211" s="11" t="s">
        <v>4</v>
      </c>
      <c r="D211" s="11" t="s">
        <v>2226</v>
      </c>
      <c r="E211" s="12" t="str">
        <f t="shared" si="0"/>
        <v>JKSZ0022 - Hale Nizagal Tumkur - Md Ifran Puncture Shop</v>
      </c>
      <c r="F211" s="11" t="s">
        <v>2227</v>
      </c>
      <c r="G211" s="11" t="s">
        <v>2228</v>
      </c>
      <c r="H211" s="11" t="s">
        <v>447</v>
      </c>
      <c r="I211" s="11"/>
      <c r="J211" s="11" t="s">
        <v>1625</v>
      </c>
      <c r="K211" s="11" t="s">
        <v>849</v>
      </c>
      <c r="L211" s="8"/>
      <c r="M211" s="8" t="s">
        <v>1042</v>
      </c>
      <c r="N211" s="11" t="s">
        <v>1014</v>
      </c>
      <c r="O211" s="11" t="s">
        <v>1188</v>
      </c>
      <c r="P211" s="11">
        <v>9741148461</v>
      </c>
      <c r="Q211" s="11"/>
      <c r="R211" s="12"/>
      <c r="S211" s="11"/>
      <c r="T211" s="20" t="s">
        <v>2229</v>
      </c>
      <c r="U211" s="49" t="s">
        <v>2230</v>
      </c>
      <c r="V211" s="29" t="s">
        <v>2231</v>
      </c>
      <c r="W211" s="11">
        <v>13.25761</v>
      </c>
      <c r="X211" s="11">
        <v>77.212410000000006</v>
      </c>
      <c r="Y211" s="11" t="s">
        <v>4</v>
      </c>
      <c r="Z211" s="14" t="e">
        <f ca="1">IF(_xludf.MAXIFS(#REF!,#REF!,D211)=0,"Before 31st Aug'23",_xludf.MAXIFS(#REF!,#REF!,D211))</f>
        <v>#NAME?</v>
      </c>
      <c r="AA211" s="8" t="e">
        <f>COUNTIFS(#REF!,E211,#REF!,"&gt;0")</f>
        <v>#REF!</v>
      </c>
      <c r="AB211" s="15">
        <v>0</v>
      </c>
      <c r="AC211" s="8">
        <v>0</v>
      </c>
      <c r="AD211" s="8">
        <v>0</v>
      </c>
      <c r="AE211" s="8">
        <v>0</v>
      </c>
      <c r="AF211" s="8" t="e">
        <f t="shared" si="1"/>
        <v>#REF!</v>
      </c>
      <c r="AG211" s="8" t="s">
        <v>2232</v>
      </c>
      <c r="AH211" s="8" t="s">
        <v>979</v>
      </c>
      <c r="AI211" s="8" t="s">
        <v>485</v>
      </c>
      <c r="AJ211" s="8" t="s">
        <v>709</v>
      </c>
      <c r="AK211" s="8" t="s">
        <v>276</v>
      </c>
      <c r="AL211" s="8">
        <v>6</v>
      </c>
      <c r="AM211" s="8"/>
      <c r="AN211" s="16"/>
      <c r="AO211" s="8"/>
      <c r="AP211" s="18"/>
      <c r="AQ211" s="18"/>
      <c r="AR211" s="8"/>
      <c r="AS211" s="18"/>
      <c r="AT211" s="18"/>
      <c r="AU211" s="18" t="e">
        <f t="shared" si="2"/>
        <v>#REF!</v>
      </c>
      <c r="AV211" s="18" t="s">
        <v>609</v>
      </c>
      <c r="AW211" s="18"/>
      <c r="AX211" s="18"/>
      <c r="AY211" s="18"/>
      <c r="AZ211" s="18"/>
      <c r="BA211" s="18" t="e">
        <f t="shared" si="3"/>
        <v>#REF!</v>
      </c>
      <c r="BB211" s="18"/>
      <c r="BC211" s="18" t="s">
        <v>609</v>
      </c>
      <c r="BD211" s="18"/>
      <c r="BE211" s="18"/>
      <c r="BF211" s="18" t="e">
        <f t="shared" si="4"/>
        <v>#REF!</v>
      </c>
      <c r="BG211" s="18"/>
      <c r="BH211" s="18"/>
      <c r="BI211" s="18"/>
      <c r="BJ211" s="18" t="e">
        <f t="shared" si="5"/>
        <v>#REF!</v>
      </c>
      <c r="BK211" s="18" t="e">
        <f t="shared" si="6"/>
        <v>#REF!</v>
      </c>
    </row>
    <row r="212" spans="1:63" ht="13">
      <c r="A212" s="11">
        <v>211</v>
      </c>
      <c r="B212" s="11" t="s">
        <v>22</v>
      </c>
      <c r="C212" s="11" t="s">
        <v>4</v>
      </c>
      <c r="D212" s="11" t="s">
        <v>2233</v>
      </c>
      <c r="E212" s="12" t="str">
        <f t="shared" si="0"/>
        <v>JKNZ0043 - Jalandhar - Malhotra Tyre House</v>
      </c>
      <c r="F212" s="11" t="s">
        <v>2234</v>
      </c>
      <c r="G212" s="11" t="s">
        <v>313</v>
      </c>
      <c r="H212" s="11" t="s">
        <v>447</v>
      </c>
      <c r="I212" s="11"/>
      <c r="J212" s="11" t="s">
        <v>579</v>
      </c>
      <c r="K212" s="11" t="s">
        <v>580</v>
      </c>
      <c r="L212" s="8"/>
      <c r="M212" s="8" t="s">
        <v>429</v>
      </c>
      <c r="N212" s="11" t="s">
        <v>776</v>
      </c>
      <c r="O212" s="11" t="s">
        <v>295</v>
      </c>
      <c r="P212" s="11">
        <v>8725916920</v>
      </c>
      <c r="Q212" s="32"/>
      <c r="R212" s="33" t="s">
        <v>2235</v>
      </c>
      <c r="S212" s="32">
        <v>141118</v>
      </c>
      <c r="T212" s="13" t="s">
        <v>158</v>
      </c>
      <c r="U212" s="13" t="s">
        <v>2236</v>
      </c>
      <c r="V212" s="13" t="s">
        <v>2237</v>
      </c>
      <c r="W212" s="61">
        <v>30.744836899999999</v>
      </c>
      <c r="X212" s="11">
        <v>75.854459000000006</v>
      </c>
      <c r="Y212" s="11" t="s">
        <v>1795</v>
      </c>
      <c r="Z212" s="14" t="e">
        <f ca="1">IF(_xludf.MAXIFS(#REF!,#REF!,D212)=0,"Before 31st Aug'23",_xludf.MAXIFS(#REF!,#REF!,D212))</f>
        <v>#NAME?</v>
      </c>
      <c r="AA212" s="8" t="e">
        <f>COUNTIFS(#REF!,E212,#REF!,"&gt;0")</f>
        <v>#REF!</v>
      </c>
      <c r="AB212" s="15">
        <v>2</v>
      </c>
      <c r="AC212" s="8">
        <v>0</v>
      </c>
      <c r="AD212" s="8">
        <v>27</v>
      </c>
      <c r="AE212" s="8">
        <v>0</v>
      </c>
      <c r="AF212" s="8" t="e">
        <f t="shared" si="1"/>
        <v>#REF!</v>
      </c>
      <c r="AG212" s="8" t="s">
        <v>587</v>
      </c>
      <c r="AH212" s="8" t="s">
        <v>602</v>
      </c>
      <c r="AI212" s="8" t="s">
        <v>485</v>
      </c>
      <c r="AJ212" s="8" t="s">
        <v>709</v>
      </c>
      <c r="AK212" s="8" t="s">
        <v>637</v>
      </c>
      <c r="AL212" s="8">
        <v>10</v>
      </c>
      <c r="AM212" s="8" t="s">
        <v>224</v>
      </c>
      <c r="AN212" s="16"/>
      <c r="AO212" s="8"/>
      <c r="AP212" s="18" t="s">
        <v>295</v>
      </c>
      <c r="AQ212" s="18" t="s">
        <v>593</v>
      </c>
      <c r="AR212" s="17" t="s">
        <v>2238</v>
      </c>
      <c r="AS212" s="18" t="s">
        <v>2239</v>
      </c>
      <c r="AT212" s="18" t="s">
        <v>2240</v>
      </c>
      <c r="AU212" s="18" t="e">
        <f t="shared" si="2"/>
        <v>#REF!</v>
      </c>
      <c r="AV212" s="18" t="s">
        <v>596</v>
      </c>
      <c r="AW212" s="18"/>
      <c r="AX212" s="18" t="s">
        <v>596</v>
      </c>
      <c r="AY212" s="19">
        <v>45224</v>
      </c>
      <c r="AZ212" s="18"/>
      <c r="BA212" s="18" t="e">
        <f t="shared" si="3"/>
        <v>#REF!</v>
      </c>
      <c r="BB212" s="26" t="s">
        <v>702</v>
      </c>
      <c r="BC212" s="18" t="s">
        <v>609</v>
      </c>
      <c r="BD212" s="18"/>
      <c r="BE212" s="18"/>
      <c r="BF212" s="18" t="e">
        <f t="shared" si="4"/>
        <v>#REF!</v>
      </c>
      <c r="BG212" s="18"/>
      <c r="BH212" s="18"/>
      <c r="BI212" s="18"/>
      <c r="BJ212" s="18" t="e">
        <f t="shared" si="5"/>
        <v>#REF!</v>
      </c>
      <c r="BK212" s="18" t="e">
        <f t="shared" si="6"/>
        <v>#REF!</v>
      </c>
    </row>
    <row r="213" spans="1:63" ht="13">
      <c r="A213" s="11">
        <v>212</v>
      </c>
      <c r="B213" s="11" t="s">
        <v>22</v>
      </c>
      <c r="C213" s="11" t="s">
        <v>4</v>
      </c>
      <c r="D213" s="11" t="s">
        <v>171</v>
      </c>
      <c r="E213" s="12" t="str">
        <f t="shared" si="0"/>
        <v>JKEZ0061 - Dhaneli Raipur - Tegiya Tyre Works</v>
      </c>
      <c r="F213" s="11" t="s">
        <v>2241</v>
      </c>
      <c r="G213" s="11" t="s">
        <v>2242</v>
      </c>
      <c r="H213" s="11" t="s">
        <v>809</v>
      </c>
      <c r="I213" s="11" t="s">
        <v>2243</v>
      </c>
      <c r="J213" s="11" t="s">
        <v>579</v>
      </c>
      <c r="K213" s="11" t="s">
        <v>580</v>
      </c>
      <c r="L213" s="8"/>
      <c r="M213" s="8" t="s">
        <v>666</v>
      </c>
      <c r="N213" s="11" t="s">
        <v>667</v>
      </c>
      <c r="O213" s="11" t="s">
        <v>2244</v>
      </c>
      <c r="P213" s="62">
        <v>8085447727</v>
      </c>
      <c r="Q213" s="11"/>
      <c r="R213" s="12" t="s">
        <v>2245</v>
      </c>
      <c r="S213" s="11">
        <v>493118</v>
      </c>
      <c r="T213" s="20" t="s">
        <v>11</v>
      </c>
      <c r="U213" s="20" t="s">
        <v>144</v>
      </c>
      <c r="V213" s="29" t="s">
        <v>2246</v>
      </c>
      <c r="W213" s="11">
        <v>21.335052139999998</v>
      </c>
      <c r="X213" s="11">
        <v>81.650272630000003</v>
      </c>
      <c r="Y213" s="11" t="s">
        <v>667</v>
      </c>
      <c r="Z213" s="14" t="e">
        <f ca="1">IF(_xludf.MAXIFS(#REF!,#REF!,D213)=0,"Before 31st Aug'23",_xludf.MAXIFS(#REF!,#REF!,D213))</f>
        <v>#NAME?</v>
      </c>
      <c r="AA213" s="8" t="e">
        <f>COUNTIFS(#REF!,E213,#REF!,"&gt;0")</f>
        <v>#REF!</v>
      </c>
      <c r="AB213" s="15">
        <v>1</v>
      </c>
      <c r="AC213" s="8">
        <v>2</v>
      </c>
      <c r="AD213" s="8">
        <v>46</v>
      </c>
      <c r="AE213" s="8" t="e">
        <f>VLOOKUP(D213,#REF!,5,0)</f>
        <v>#REF!</v>
      </c>
      <c r="AF213" s="8" t="e">
        <f t="shared" si="1"/>
        <v>#REF!</v>
      </c>
      <c r="AG213" s="8" t="s">
        <v>587</v>
      </c>
      <c r="AH213" s="8" t="s">
        <v>695</v>
      </c>
      <c r="AI213" s="8" t="s">
        <v>485</v>
      </c>
      <c r="AJ213" s="8" t="s">
        <v>589</v>
      </c>
      <c r="AK213" s="8" t="s">
        <v>276</v>
      </c>
      <c r="AL213" s="8">
        <v>6</v>
      </c>
      <c r="AM213" s="8" t="s">
        <v>240</v>
      </c>
      <c r="AN213" s="16" t="s">
        <v>2247</v>
      </c>
      <c r="AO213" s="17" t="s">
        <v>2248</v>
      </c>
      <c r="AP213" s="18" t="s">
        <v>2249</v>
      </c>
      <c r="AQ213" s="18" t="s">
        <v>921</v>
      </c>
      <c r="AR213" s="17" t="s">
        <v>2250</v>
      </c>
      <c r="AS213" s="18" t="s">
        <v>2251</v>
      </c>
      <c r="AT213" s="18" t="s">
        <v>579</v>
      </c>
      <c r="AU213" s="18" t="e">
        <f t="shared" si="2"/>
        <v>#REF!</v>
      </c>
      <c r="AV213" s="18" t="s">
        <v>2252</v>
      </c>
      <c r="AW213" s="18"/>
      <c r="AX213" s="18"/>
      <c r="AY213" s="18"/>
      <c r="AZ213" s="18"/>
      <c r="BA213" s="18" t="e">
        <f t="shared" si="3"/>
        <v>#REF!</v>
      </c>
      <c r="BB213" s="18" t="s">
        <v>702</v>
      </c>
      <c r="BC213" s="18" t="s">
        <v>609</v>
      </c>
      <c r="BD213" s="18"/>
      <c r="BE213" s="18"/>
      <c r="BF213" s="18" t="e">
        <f t="shared" si="4"/>
        <v>#REF!</v>
      </c>
      <c r="BG213" s="18"/>
      <c r="BH213" s="18"/>
      <c r="BI213" s="18"/>
      <c r="BJ213" s="18" t="e">
        <f t="shared" si="5"/>
        <v>#REF!</v>
      </c>
      <c r="BK213" s="18" t="e">
        <f t="shared" si="6"/>
        <v>#REF!</v>
      </c>
    </row>
    <row r="214" spans="1:63" ht="13">
      <c r="A214" s="11">
        <v>213</v>
      </c>
      <c r="B214" s="11" t="s">
        <v>22</v>
      </c>
      <c r="C214" s="11" t="s">
        <v>4</v>
      </c>
      <c r="D214" s="11" t="s">
        <v>57</v>
      </c>
      <c r="E214" s="44" t="str">
        <f t="shared" si="0"/>
        <v>JKEZ0062 - 16 Kilo - K.A. Tyre Service</v>
      </c>
      <c r="F214" s="11" t="s">
        <v>2253</v>
      </c>
      <c r="G214" s="11" t="s">
        <v>2254</v>
      </c>
      <c r="H214" s="11" t="s">
        <v>447</v>
      </c>
      <c r="I214" s="11"/>
      <c r="J214" s="11" t="s">
        <v>579</v>
      </c>
      <c r="K214" s="11" t="s">
        <v>580</v>
      </c>
      <c r="L214" s="8"/>
      <c r="M214" s="8" t="s">
        <v>666</v>
      </c>
      <c r="N214" s="11" t="s">
        <v>667</v>
      </c>
      <c r="O214" s="11" t="s">
        <v>2255</v>
      </c>
      <c r="P214" s="11">
        <v>8822305931</v>
      </c>
      <c r="Q214" s="11"/>
      <c r="R214" s="12"/>
      <c r="S214" s="11"/>
      <c r="T214" s="20" t="s">
        <v>42</v>
      </c>
      <c r="U214" s="20" t="s">
        <v>1853</v>
      </c>
      <c r="V214" s="29" t="s">
        <v>2256</v>
      </c>
      <c r="W214" s="11">
        <v>25.513366000000001</v>
      </c>
      <c r="X214" s="11">
        <v>92.763593</v>
      </c>
      <c r="Y214" s="11" t="s">
        <v>667</v>
      </c>
      <c r="Z214" s="14" t="e">
        <f ca="1">IF(_xludf.MAXIFS(#REF!,#REF!,D214)=0,"Before 31st Aug'23",_xludf.MAXIFS(#REF!,#REF!,D214))</f>
        <v>#NAME?</v>
      </c>
      <c r="AA214" s="8" t="e">
        <f>COUNTIFS(#REF!,E214,#REF!,"&gt;0")</f>
        <v>#REF!</v>
      </c>
      <c r="AB214" s="15">
        <v>0</v>
      </c>
      <c r="AC214" s="8">
        <v>0</v>
      </c>
      <c r="AD214" s="8">
        <v>121</v>
      </c>
      <c r="AE214" s="8">
        <v>0</v>
      </c>
      <c r="AF214" s="8" t="e">
        <f t="shared" si="1"/>
        <v>#REF!</v>
      </c>
      <c r="AG214" s="8" t="s">
        <v>587</v>
      </c>
      <c r="AH214" s="8" t="s">
        <v>588</v>
      </c>
      <c r="AI214" s="8" t="s">
        <v>485</v>
      </c>
      <c r="AJ214" s="8" t="s">
        <v>589</v>
      </c>
      <c r="AK214" s="8" t="s">
        <v>284</v>
      </c>
      <c r="AL214" s="8">
        <v>7</v>
      </c>
      <c r="AM214" s="8" t="s">
        <v>242</v>
      </c>
      <c r="AN214" s="16" t="s">
        <v>2257</v>
      </c>
      <c r="AO214" s="8"/>
      <c r="AP214" s="18" t="s">
        <v>2258</v>
      </c>
      <c r="AQ214" s="18" t="s">
        <v>593</v>
      </c>
      <c r="AR214" s="17" t="s">
        <v>2259</v>
      </c>
      <c r="AS214" s="18" t="s">
        <v>2260</v>
      </c>
      <c r="AT214" s="18" t="s">
        <v>579</v>
      </c>
      <c r="AU214" s="18" t="e">
        <f t="shared" si="2"/>
        <v>#REF!</v>
      </c>
      <c r="AV214" s="18" t="s">
        <v>596</v>
      </c>
      <c r="AW214" s="63"/>
      <c r="AX214" s="63"/>
      <c r="AY214" s="21">
        <v>45446</v>
      </c>
      <c r="AZ214" s="18"/>
      <c r="BA214" s="18" t="e">
        <f t="shared" si="3"/>
        <v>#REF!</v>
      </c>
      <c r="BB214" s="26" t="s">
        <v>702</v>
      </c>
      <c r="BC214" s="18" t="s">
        <v>2261</v>
      </c>
      <c r="BD214" s="18"/>
      <c r="BE214" s="18"/>
      <c r="BF214" s="18" t="e">
        <f t="shared" si="4"/>
        <v>#REF!</v>
      </c>
      <c r="BG214" s="18"/>
      <c r="BH214" s="18"/>
      <c r="BI214" s="18"/>
      <c r="BJ214" s="18" t="e">
        <f t="shared" si="5"/>
        <v>#REF!</v>
      </c>
      <c r="BK214" s="18" t="e">
        <f t="shared" si="6"/>
        <v>#REF!</v>
      </c>
    </row>
    <row r="215" spans="1:63" ht="13">
      <c r="A215" s="11">
        <v>214</v>
      </c>
      <c r="B215" s="11" t="s">
        <v>22</v>
      </c>
      <c r="C215" s="11" t="s">
        <v>4</v>
      </c>
      <c r="D215" s="11" t="s">
        <v>123</v>
      </c>
      <c r="E215" s="12" t="str">
        <f t="shared" si="0"/>
        <v>JKEZ0063 - Bakarshal Pt - Noor Tyre &amp; Tread</v>
      </c>
      <c r="F215" s="11" t="s">
        <v>2262</v>
      </c>
      <c r="G215" s="11" t="s">
        <v>2263</v>
      </c>
      <c r="H215" s="11" t="s">
        <v>447</v>
      </c>
      <c r="I215" s="11"/>
      <c r="J215" s="11" t="s">
        <v>579</v>
      </c>
      <c r="K215" s="11" t="s">
        <v>580</v>
      </c>
      <c r="L215" s="8"/>
      <c r="M215" s="8" t="s">
        <v>666</v>
      </c>
      <c r="N215" s="11" t="s">
        <v>667</v>
      </c>
      <c r="O215" s="11" t="s">
        <v>2264</v>
      </c>
      <c r="P215" s="11" t="s">
        <v>2265</v>
      </c>
      <c r="Q215" s="32"/>
      <c r="R215" s="33" t="s">
        <v>2266</v>
      </c>
      <c r="S215" s="32">
        <v>788713</v>
      </c>
      <c r="T215" s="13" t="s">
        <v>42</v>
      </c>
      <c r="U215" s="13" t="s">
        <v>349</v>
      </c>
      <c r="V215" s="13" t="s">
        <v>2267</v>
      </c>
      <c r="W215" s="11">
        <v>24.844138999999998</v>
      </c>
      <c r="X215" s="11">
        <v>92.394356999999999</v>
      </c>
      <c r="Y215" s="11" t="s">
        <v>4</v>
      </c>
      <c r="Z215" s="14" t="e">
        <f ca="1">IF(_xludf.MAXIFS(#REF!,#REF!,D215)=0,"Before 31st Aug'23",_xludf.MAXIFS(#REF!,#REF!,D215))</f>
        <v>#NAME?</v>
      </c>
      <c r="AA215" s="8" t="e">
        <f>COUNTIFS(#REF!,E215,#REF!,"&gt;0")</f>
        <v>#REF!</v>
      </c>
      <c r="AB215" s="15">
        <v>3</v>
      </c>
      <c r="AC215" s="8">
        <v>3</v>
      </c>
      <c r="AD215" s="8">
        <v>13</v>
      </c>
      <c r="AE215" s="8">
        <v>0</v>
      </c>
      <c r="AF215" s="8" t="e">
        <f t="shared" si="1"/>
        <v>#REF!</v>
      </c>
      <c r="AG215" s="8" t="s">
        <v>587</v>
      </c>
      <c r="AH215" s="8" t="s">
        <v>588</v>
      </c>
      <c r="AI215" s="8" t="s">
        <v>485</v>
      </c>
      <c r="AJ215" s="8" t="s">
        <v>589</v>
      </c>
      <c r="AK215" s="8" t="s">
        <v>637</v>
      </c>
      <c r="AL215" s="8">
        <v>9</v>
      </c>
      <c r="AM215" s="8" t="s">
        <v>224</v>
      </c>
      <c r="AN215" s="16" t="s">
        <v>2268</v>
      </c>
      <c r="AO215" s="17" t="s">
        <v>2269</v>
      </c>
      <c r="AP215" s="18" t="s">
        <v>2264</v>
      </c>
      <c r="AQ215" s="18" t="s">
        <v>593</v>
      </c>
      <c r="AR215" s="17" t="s">
        <v>2270</v>
      </c>
      <c r="AS215" s="18" t="s">
        <v>2271</v>
      </c>
      <c r="AT215" s="18" t="s">
        <v>579</v>
      </c>
      <c r="AU215" s="18" t="e">
        <f t="shared" si="2"/>
        <v>#REF!</v>
      </c>
      <c r="AV215" s="18" t="s">
        <v>609</v>
      </c>
      <c r="AW215" s="18"/>
      <c r="AX215" s="18"/>
      <c r="AY215" s="18"/>
      <c r="AZ215" s="18"/>
      <c r="BA215" s="18" t="e">
        <f t="shared" si="3"/>
        <v>#REF!</v>
      </c>
      <c r="BB215" s="26" t="s">
        <v>702</v>
      </c>
      <c r="BC215" s="18" t="s">
        <v>609</v>
      </c>
      <c r="BD215" s="18"/>
      <c r="BE215" s="18"/>
      <c r="BF215" s="18" t="e">
        <f t="shared" si="4"/>
        <v>#REF!</v>
      </c>
      <c r="BG215" s="18"/>
      <c r="BH215" s="18"/>
      <c r="BI215" s="18"/>
      <c r="BJ215" s="18" t="e">
        <f t="shared" si="5"/>
        <v>#REF!</v>
      </c>
      <c r="BK215" s="18" t="e">
        <f t="shared" si="6"/>
        <v>#REF!</v>
      </c>
    </row>
    <row r="216" spans="1:63" ht="13">
      <c r="A216" s="11">
        <v>215</v>
      </c>
      <c r="B216" s="11" t="s">
        <v>22</v>
      </c>
      <c r="C216" s="11" t="s">
        <v>4</v>
      </c>
      <c r="D216" s="11" t="s">
        <v>141</v>
      </c>
      <c r="E216" s="12" t="str">
        <f t="shared" si="0"/>
        <v>JKWZ0087 - Varsana Gandhidham - K.G.N. Tyre Service</v>
      </c>
      <c r="F216" s="11" t="s">
        <v>2272</v>
      </c>
      <c r="G216" s="11" t="s">
        <v>2273</v>
      </c>
      <c r="H216" s="11" t="s">
        <v>447</v>
      </c>
      <c r="I216" s="11"/>
      <c r="J216" s="11" t="s">
        <v>579</v>
      </c>
      <c r="K216" s="11" t="s">
        <v>580</v>
      </c>
      <c r="L216" s="8"/>
      <c r="M216" s="8" t="s">
        <v>581</v>
      </c>
      <c r="N216" s="11" t="s">
        <v>582</v>
      </c>
      <c r="O216" s="11" t="s">
        <v>2274</v>
      </c>
      <c r="P216" s="11" t="s">
        <v>2275</v>
      </c>
      <c r="Q216" s="32"/>
      <c r="R216" s="33" t="s">
        <v>2276</v>
      </c>
      <c r="S216" s="32">
        <v>370240</v>
      </c>
      <c r="T216" s="13" t="s">
        <v>15</v>
      </c>
      <c r="U216" s="13" t="s">
        <v>1760</v>
      </c>
      <c r="V216" s="13" t="s">
        <v>2277</v>
      </c>
      <c r="W216" s="11">
        <v>23.174159599999999</v>
      </c>
      <c r="X216" s="61">
        <v>70.20551073</v>
      </c>
      <c r="Y216" s="11" t="s">
        <v>667</v>
      </c>
      <c r="Z216" s="14" t="e">
        <f ca="1">IF(_xludf.MAXIFS(#REF!,#REF!,D216)=0,"Before 31st Aug'23",_xludf.MAXIFS(#REF!,#REF!,D216))</f>
        <v>#NAME?</v>
      </c>
      <c r="AA216" s="8" t="e">
        <f>COUNTIFS(#REF!,E216,#REF!,"&gt;0")</f>
        <v>#REF!</v>
      </c>
      <c r="AB216" s="15">
        <v>1</v>
      </c>
      <c r="AC216" s="8">
        <v>0</v>
      </c>
      <c r="AD216" s="8">
        <v>29</v>
      </c>
      <c r="AE216" s="8">
        <v>0</v>
      </c>
      <c r="AF216" s="8" t="e">
        <f t="shared" si="1"/>
        <v>#REF!</v>
      </c>
      <c r="AG216" s="8" t="s">
        <v>587</v>
      </c>
      <c r="AH216" s="8" t="s">
        <v>588</v>
      </c>
      <c r="AI216" s="8" t="s">
        <v>485</v>
      </c>
      <c r="AJ216" s="8" t="s">
        <v>589</v>
      </c>
      <c r="AK216" s="8" t="s">
        <v>284</v>
      </c>
      <c r="AL216" s="8">
        <v>7</v>
      </c>
      <c r="AM216" s="8" t="s">
        <v>224</v>
      </c>
      <c r="AN216" s="16"/>
      <c r="AO216" s="8"/>
      <c r="AP216" s="18" t="s">
        <v>2278</v>
      </c>
      <c r="AQ216" s="18" t="s">
        <v>2279</v>
      </c>
      <c r="AR216" s="17" t="s">
        <v>2280</v>
      </c>
      <c r="AS216" s="18" t="s">
        <v>2281</v>
      </c>
      <c r="AT216" s="18" t="s">
        <v>2282</v>
      </c>
      <c r="AU216" s="18" t="e">
        <f t="shared" si="2"/>
        <v>#REF!</v>
      </c>
      <c r="AV216" s="18" t="s">
        <v>609</v>
      </c>
      <c r="AW216" s="18"/>
      <c r="AX216" s="18"/>
      <c r="AY216" s="18"/>
      <c r="AZ216" s="18"/>
      <c r="BA216" s="18" t="e">
        <f t="shared" si="3"/>
        <v>#REF!</v>
      </c>
      <c r="BB216" s="26" t="s">
        <v>702</v>
      </c>
      <c r="BC216" s="18" t="s">
        <v>609</v>
      </c>
      <c r="BD216" s="18"/>
      <c r="BE216" s="18"/>
      <c r="BF216" s="18" t="e">
        <f t="shared" si="4"/>
        <v>#REF!</v>
      </c>
      <c r="BG216" s="18"/>
      <c r="BH216" s="18"/>
      <c r="BI216" s="18"/>
      <c r="BJ216" s="18" t="e">
        <f t="shared" si="5"/>
        <v>#REF!</v>
      </c>
      <c r="BK216" s="18" t="e">
        <f t="shared" si="6"/>
        <v>#REF!</v>
      </c>
    </row>
    <row r="217" spans="1:63" ht="13">
      <c r="A217" s="11">
        <v>216</v>
      </c>
      <c r="B217" s="11" t="s">
        <v>22</v>
      </c>
      <c r="C217" s="11" t="s">
        <v>4</v>
      </c>
      <c r="D217" s="11" t="s">
        <v>134</v>
      </c>
      <c r="E217" s="44" t="str">
        <f t="shared" si="0"/>
        <v>JKWZ0088 - Suliyari Mines - Mukhtar Tyre Repairing Shop</v>
      </c>
      <c r="F217" s="11" t="s">
        <v>2283</v>
      </c>
      <c r="G217" s="11" t="s">
        <v>2284</v>
      </c>
      <c r="H217" s="11" t="s">
        <v>447</v>
      </c>
      <c r="I217" s="11"/>
      <c r="J217" s="11" t="s">
        <v>579</v>
      </c>
      <c r="K217" s="11" t="s">
        <v>580</v>
      </c>
      <c r="L217" s="8"/>
      <c r="M217" s="8" t="s">
        <v>581</v>
      </c>
      <c r="N217" s="11" t="s">
        <v>582</v>
      </c>
      <c r="O217" s="11" t="s">
        <v>2285</v>
      </c>
      <c r="P217" s="11">
        <v>6265973468</v>
      </c>
      <c r="Q217" s="11"/>
      <c r="R217" s="12"/>
      <c r="S217" s="11"/>
      <c r="T217" s="20" t="s">
        <v>39</v>
      </c>
      <c r="U217" s="20" t="s">
        <v>2286</v>
      </c>
      <c r="V217" s="29" t="s">
        <v>2287</v>
      </c>
      <c r="W217" s="11">
        <v>23.935417170000001</v>
      </c>
      <c r="X217" s="11">
        <v>82.313985130000006</v>
      </c>
      <c r="Y217" s="11" t="s">
        <v>253</v>
      </c>
      <c r="Z217" s="14" t="e">
        <f ca="1">IF(_xludf.MAXIFS(#REF!,#REF!,D217)=0,"Before 31st Aug'23",_xludf.MAXIFS(#REF!,#REF!,D217))</f>
        <v>#NAME?</v>
      </c>
      <c r="AA217" s="8" t="e">
        <f>COUNTIFS(#REF!,E217,#REF!,"&gt;0")</f>
        <v>#REF!</v>
      </c>
      <c r="AB217" s="15">
        <v>0</v>
      </c>
      <c r="AC217" s="8">
        <v>0</v>
      </c>
      <c r="AD217" s="8">
        <v>321</v>
      </c>
      <c r="AE217" s="8">
        <v>0</v>
      </c>
      <c r="AF217" s="8" t="e">
        <f t="shared" si="1"/>
        <v>#REF!</v>
      </c>
      <c r="AG217" s="8" t="s">
        <v>587</v>
      </c>
      <c r="AH217" s="8" t="s">
        <v>588</v>
      </c>
      <c r="AI217" s="8" t="s">
        <v>485</v>
      </c>
      <c r="AJ217" s="8" t="s">
        <v>589</v>
      </c>
      <c r="AK217" s="8" t="s">
        <v>276</v>
      </c>
      <c r="AL217" s="8">
        <v>7</v>
      </c>
      <c r="AM217" s="8" t="s">
        <v>240</v>
      </c>
      <c r="AN217" s="16">
        <v>2</v>
      </c>
      <c r="AO217" s="8"/>
      <c r="AP217" s="18" t="s">
        <v>2285</v>
      </c>
      <c r="AQ217" s="18" t="s">
        <v>639</v>
      </c>
      <c r="AR217" s="17" t="s">
        <v>2288</v>
      </c>
      <c r="AS217" s="18" t="s">
        <v>2289</v>
      </c>
      <c r="AT217" s="18" t="s">
        <v>579</v>
      </c>
      <c r="AU217" s="18" t="e">
        <f t="shared" si="2"/>
        <v>#REF!</v>
      </c>
      <c r="AV217" s="18" t="s">
        <v>596</v>
      </c>
      <c r="AW217" s="18" t="s">
        <v>597</v>
      </c>
      <c r="AX217" s="18" t="s">
        <v>596</v>
      </c>
      <c r="AY217" s="18" t="s">
        <v>1928</v>
      </c>
      <c r="AZ217" s="18" t="s">
        <v>1919</v>
      </c>
      <c r="BA217" s="18" t="e">
        <f t="shared" si="3"/>
        <v>#REF!</v>
      </c>
      <c r="BB217" s="26" t="s">
        <v>702</v>
      </c>
      <c r="BC217" s="18" t="s">
        <v>596</v>
      </c>
      <c r="BD217" s="18" t="s">
        <v>1928</v>
      </c>
      <c r="BE217" s="18"/>
      <c r="BF217" s="18" t="e">
        <f t="shared" si="4"/>
        <v>#REF!</v>
      </c>
      <c r="BG217" s="18"/>
      <c r="BH217" s="18"/>
      <c r="BI217" s="18"/>
      <c r="BJ217" s="18" t="e">
        <f t="shared" si="5"/>
        <v>#REF!</v>
      </c>
      <c r="BK217" s="18" t="e">
        <f t="shared" si="6"/>
        <v>#REF!</v>
      </c>
    </row>
    <row r="218" spans="1:63" ht="13">
      <c r="A218" s="11">
        <v>217</v>
      </c>
      <c r="B218" s="11" t="s">
        <v>22</v>
      </c>
      <c r="C218" s="11" t="s">
        <v>4</v>
      </c>
      <c r="D218" s="11" t="s">
        <v>126</v>
      </c>
      <c r="E218" s="12" t="str">
        <f t="shared" si="0"/>
        <v>JKNZ0044 - Hisar - Tara Chand Tyre Fitter</v>
      </c>
      <c r="F218" s="11" t="s">
        <v>2290</v>
      </c>
      <c r="G218" s="11" t="s">
        <v>176</v>
      </c>
      <c r="H218" s="11" t="s">
        <v>2291</v>
      </c>
      <c r="I218" s="11" t="s">
        <v>2292</v>
      </c>
      <c r="J218" s="11" t="s">
        <v>579</v>
      </c>
      <c r="K218" s="11" t="s">
        <v>580</v>
      </c>
      <c r="L218" s="8"/>
      <c r="M218" s="8" t="s">
        <v>429</v>
      </c>
      <c r="N218" s="11" t="s">
        <v>776</v>
      </c>
      <c r="O218" s="11" t="s">
        <v>2293</v>
      </c>
      <c r="P218" s="11">
        <v>8930657523</v>
      </c>
      <c r="Q218" s="11"/>
      <c r="R218" s="12"/>
      <c r="S218" s="11"/>
      <c r="T218" s="20" t="s">
        <v>24</v>
      </c>
      <c r="U218" s="20" t="s">
        <v>176</v>
      </c>
      <c r="V218" s="29" t="s">
        <v>2294</v>
      </c>
      <c r="W218" s="11">
        <v>29.130781120000002</v>
      </c>
      <c r="X218" s="11">
        <v>75.763169329999997</v>
      </c>
      <c r="Y218" s="11" t="s">
        <v>184</v>
      </c>
      <c r="Z218" s="14" t="e">
        <f ca="1">IF(_xludf.MAXIFS(#REF!,#REF!,D218)=0,"Before 31st Aug'23",_xludf.MAXIFS(#REF!,#REF!,D218))</f>
        <v>#NAME?</v>
      </c>
      <c r="AA218" s="8" t="e">
        <f>COUNTIFS(#REF!,E218,#REF!,"&gt;0")</f>
        <v>#REF!</v>
      </c>
      <c r="AB218" s="15">
        <v>0</v>
      </c>
      <c r="AC218" s="8">
        <v>0</v>
      </c>
      <c r="AD218" s="8">
        <v>201</v>
      </c>
      <c r="AE218" s="8">
        <v>0</v>
      </c>
      <c r="AF218" s="8" t="e">
        <f t="shared" si="1"/>
        <v>#REF!</v>
      </c>
      <c r="AG218" s="8" t="s">
        <v>587</v>
      </c>
      <c r="AH218" s="8" t="s">
        <v>588</v>
      </c>
      <c r="AI218" s="8" t="s">
        <v>485</v>
      </c>
      <c r="AJ218" s="8" t="s">
        <v>589</v>
      </c>
      <c r="AK218" s="8" t="s">
        <v>603</v>
      </c>
      <c r="AL218" s="8">
        <v>7</v>
      </c>
      <c r="AM218" s="8" t="s">
        <v>240</v>
      </c>
      <c r="AN218" s="16" t="s">
        <v>2295</v>
      </c>
      <c r="AO218" s="17" t="s">
        <v>2296</v>
      </c>
      <c r="AP218" s="18" t="s">
        <v>510</v>
      </c>
      <c r="AQ218" s="18" t="s">
        <v>606</v>
      </c>
      <c r="AR218" s="17" t="s">
        <v>2297</v>
      </c>
      <c r="AS218" s="18" t="s">
        <v>2298</v>
      </c>
      <c r="AT218" s="18" t="s">
        <v>579</v>
      </c>
      <c r="AU218" s="18" t="e">
        <f t="shared" si="2"/>
        <v>#REF!</v>
      </c>
      <c r="AV218" s="18" t="s">
        <v>596</v>
      </c>
      <c r="AW218" s="18"/>
      <c r="AX218" s="18" t="s">
        <v>596</v>
      </c>
      <c r="AY218" s="21">
        <v>45264</v>
      </c>
      <c r="AZ218" s="18"/>
      <c r="BA218" s="18" t="e">
        <f t="shared" si="3"/>
        <v>#REF!</v>
      </c>
      <c r="BB218" s="18" t="s">
        <v>702</v>
      </c>
      <c r="BC218" s="18" t="s">
        <v>609</v>
      </c>
      <c r="BD218" s="18"/>
      <c r="BE218" s="18"/>
      <c r="BF218" s="18" t="e">
        <f t="shared" si="4"/>
        <v>#REF!</v>
      </c>
      <c r="BG218" s="18"/>
      <c r="BH218" s="18"/>
      <c r="BI218" s="18"/>
      <c r="BJ218" s="18" t="e">
        <f t="shared" si="5"/>
        <v>#REF!</v>
      </c>
      <c r="BK218" s="18" t="e">
        <f t="shared" si="6"/>
        <v>#REF!</v>
      </c>
    </row>
    <row r="219" spans="1:63" ht="13">
      <c r="A219" s="11">
        <v>218</v>
      </c>
      <c r="B219" s="11" t="s">
        <v>22</v>
      </c>
      <c r="C219" s="11" t="s">
        <v>4</v>
      </c>
      <c r="D219" s="11" t="s">
        <v>2299</v>
      </c>
      <c r="E219" s="12" t="str">
        <f t="shared" si="0"/>
        <v>JKSZ0023 - Kavali - Bihar Tyre Works</v>
      </c>
      <c r="F219" s="11" t="s">
        <v>1040</v>
      </c>
      <c r="G219" s="11" t="s">
        <v>2300</v>
      </c>
      <c r="H219" s="11" t="s">
        <v>447</v>
      </c>
      <c r="I219" s="11"/>
      <c r="J219" s="11" t="s">
        <v>33</v>
      </c>
      <c r="K219" s="11" t="s">
        <v>633</v>
      </c>
      <c r="L219" s="8" t="s">
        <v>1140</v>
      </c>
      <c r="M219" s="8" t="s">
        <v>1042</v>
      </c>
      <c r="N219" s="11" t="s">
        <v>1014</v>
      </c>
      <c r="O219" s="11" t="s">
        <v>2301</v>
      </c>
      <c r="P219" s="11" t="s">
        <v>2302</v>
      </c>
      <c r="Q219" s="11"/>
      <c r="R219" s="12"/>
      <c r="S219" s="11"/>
      <c r="T219" s="20" t="s">
        <v>32</v>
      </c>
      <c r="U219" s="20" t="s">
        <v>321</v>
      </c>
      <c r="V219" s="29" t="s">
        <v>2303</v>
      </c>
      <c r="W219" s="11">
        <v>14.980922</v>
      </c>
      <c r="X219" s="11">
        <v>79.998707569999993</v>
      </c>
      <c r="Y219" s="11" t="s">
        <v>1312</v>
      </c>
      <c r="Z219" s="14" t="e">
        <f ca="1">IF(_xludf.MAXIFS(#REF!,#REF!,D219)=0,"Before 31st Aug'23",_xludf.MAXIFS(#REF!,#REF!,D219))</f>
        <v>#NAME?</v>
      </c>
      <c r="AA219" s="8" t="e">
        <f>COUNTIFS(#REF!,E219,#REF!,"&gt;0")</f>
        <v>#REF!</v>
      </c>
      <c r="AB219" s="15">
        <v>0</v>
      </c>
      <c r="AC219" s="8">
        <v>0</v>
      </c>
      <c r="AD219" s="8">
        <v>0</v>
      </c>
      <c r="AE219" s="8">
        <v>0</v>
      </c>
      <c r="AF219" s="8" t="e">
        <f t="shared" si="1"/>
        <v>#REF!</v>
      </c>
      <c r="AG219" s="8" t="s">
        <v>683</v>
      </c>
      <c r="AH219" s="8" t="s">
        <v>979</v>
      </c>
      <c r="AI219" s="8" t="s">
        <v>4</v>
      </c>
      <c r="AJ219" s="8" t="s">
        <v>4</v>
      </c>
      <c r="AK219" s="8"/>
      <c r="AL219" s="8"/>
      <c r="AM219" s="8" t="s">
        <v>240</v>
      </c>
      <c r="AN219" s="16"/>
      <c r="AO219" s="8"/>
      <c r="AP219" s="18" t="s">
        <v>2301</v>
      </c>
      <c r="AQ219" s="18"/>
      <c r="AR219" s="17" t="s">
        <v>2304</v>
      </c>
      <c r="AS219" s="18"/>
      <c r="AT219" s="18" t="s">
        <v>579</v>
      </c>
      <c r="AU219" s="18" t="e">
        <f t="shared" si="2"/>
        <v>#REF!</v>
      </c>
      <c r="AV219" s="18" t="s">
        <v>609</v>
      </c>
      <c r="AW219" s="18"/>
      <c r="AX219" s="18"/>
      <c r="AY219" s="18"/>
      <c r="AZ219" s="18"/>
      <c r="BA219" s="18" t="e">
        <f t="shared" si="3"/>
        <v>#REF!</v>
      </c>
      <c r="BB219" s="18"/>
      <c r="BC219" s="18" t="s">
        <v>609</v>
      </c>
      <c r="BD219" s="18"/>
      <c r="BE219" s="18"/>
      <c r="BF219" s="18" t="e">
        <f t="shared" si="4"/>
        <v>#REF!</v>
      </c>
      <c r="BG219" s="18"/>
      <c r="BH219" s="18"/>
      <c r="BI219" s="18"/>
      <c r="BJ219" s="18" t="e">
        <f t="shared" si="5"/>
        <v>#REF!</v>
      </c>
      <c r="BK219" s="18" t="e">
        <f t="shared" si="6"/>
        <v>#REF!</v>
      </c>
    </row>
    <row r="220" spans="1:63" ht="13">
      <c r="A220" s="11">
        <v>219</v>
      </c>
      <c r="B220" s="11" t="s">
        <v>22</v>
      </c>
      <c r="C220" s="11" t="s">
        <v>4</v>
      </c>
      <c r="D220" s="11" t="s">
        <v>2305</v>
      </c>
      <c r="E220" s="12" t="str">
        <f t="shared" si="0"/>
        <v>JKSZ0024 - NH-16 Chevur - Bihar Tyre Works</v>
      </c>
      <c r="F220" s="11" t="s">
        <v>1040</v>
      </c>
      <c r="G220" s="11" t="s">
        <v>2306</v>
      </c>
      <c r="H220" s="11" t="s">
        <v>447</v>
      </c>
      <c r="I220" s="11"/>
      <c r="J220" s="11" t="s">
        <v>33</v>
      </c>
      <c r="K220" s="11" t="s">
        <v>681</v>
      </c>
      <c r="L220" s="8"/>
      <c r="M220" s="8" t="s">
        <v>1042</v>
      </c>
      <c r="N220" s="11" t="s">
        <v>1014</v>
      </c>
      <c r="O220" s="11" t="s">
        <v>2307</v>
      </c>
      <c r="P220" s="11" t="s">
        <v>2308</v>
      </c>
      <c r="Q220" s="11"/>
      <c r="R220" s="12"/>
      <c r="S220" s="11"/>
      <c r="T220" s="20" t="s">
        <v>32</v>
      </c>
      <c r="U220" s="20" t="s">
        <v>321</v>
      </c>
      <c r="V220" s="29" t="s">
        <v>2309</v>
      </c>
      <c r="W220" s="11">
        <v>14.994494550000001</v>
      </c>
      <c r="X220" s="11">
        <v>79.998092700000001</v>
      </c>
      <c r="Y220" s="11" t="s">
        <v>1312</v>
      </c>
      <c r="Z220" s="14" t="e">
        <f ca="1">IF(_xludf.MAXIFS(#REF!,#REF!,D220)=0,"Before 31st Aug'23",_xludf.MAXIFS(#REF!,#REF!,D220))</f>
        <v>#NAME?</v>
      </c>
      <c r="AA220" s="8" t="e">
        <f>COUNTIFS(#REF!,E220,#REF!,"&gt;0")</f>
        <v>#REF!</v>
      </c>
      <c r="AB220" s="15">
        <v>0</v>
      </c>
      <c r="AC220" s="8">
        <v>0</v>
      </c>
      <c r="AD220" s="8">
        <v>0</v>
      </c>
      <c r="AE220" s="8">
        <v>0</v>
      </c>
      <c r="AF220" s="8" t="e">
        <f t="shared" si="1"/>
        <v>#REF!</v>
      </c>
      <c r="AG220" s="8" t="s">
        <v>681</v>
      </c>
      <c r="AH220" s="8" t="s">
        <v>780</v>
      </c>
      <c r="AI220" s="8" t="s">
        <v>4</v>
      </c>
      <c r="AJ220" s="8" t="s">
        <v>4</v>
      </c>
      <c r="AK220" s="8"/>
      <c r="AL220" s="8"/>
      <c r="AM220" s="8"/>
      <c r="AN220" s="16"/>
      <c r="AO220" s="8"/>
      <c r="AP220" s="18" t="s">
        <v>2307</v>
      </c>
      <c r="AQ220" s="18" t="s">
        <v>750</v>
      </c>
      <c r="AR220" s="17" t="s">
        <v>2310</v>
      </c>
      <c r="AS220" s="18" t="s">
        <v>2311</v>
      </c>
      <c r="AT220" s="18" t="s">
        <v>579</v>
      </c>
      <c r="AU220" s="18" t="e">
        <f t="shared" si="2"/>
        <v>#REF!</v>
      </c>
      <c r="AV220" s="18" t="s">
        <v>609</v>
      </c>
      <c r="AW220" s="18"/>
      <c r="AX220" s="18"/>
      <c r="AY220" s="18"/>
      <c r="AZ220" s="18"/>
      <c r="BA220" s="18" t="e">
        <f t="shared" si="3"/>
        <v>#REF!</v>
      </c>
      <c r="BB220" s="18"/>
      <c r="BC220" s="18" t="s">
        <v>609</v>
      </c>
      <c r="BD220" s="18"/>
      <c r="BE220" s="18"/>
      <c r="BF220" s="18" t="e">
        <f t="shared" si="4"/>
        <v>#REF!</v>
      </c>
      <c r="BG220" s="18"/>
      <c r="BH220" s="18"/>
      <c r="BI220" s="18"/>
      <c r="BJ220" s="18" t="e">
        <f t="shared" si="5"/>
        <v>#REF!</v>
      </c>
      <c r="BK220" s="18" t="e">
        <f t="shared" si="6"/>
        <v>#REF!</v>
      </c>
    </row>
    <row r="221" spans="1:63" ht="13">
      <c r="A221" s="11">
        <v>220</v>
      </c>
      <c r="B221" s="11" t="s">
        <v>22</v>
      </c>
      <c r="C221" s="11" t="s">
        <v>4</v>
      </c>
      <c r="D221" s="11" t="s">
        <v>223</v>
      </c>
      <c r="E221" s="12" t="str">
        <f t="shared" si="0"/>
        <v>JKSZ0025 - Thomalapalle - K.G.N Tyre Work</v>
      </c>
      <c r="F221" s="11" t="s">
        <v>2312</v>
      </c>
      <c r="G221" s="11" t="s">
        <v>271</v>
      </c>
      <c r="H221" s="11" t="s">
        <v>447</v>
      </c>
      <c r="I221" s="11"/>
      <c r="J221" s="11" t="s">
        <v>33</v>
      </c>
      <c r="K221" s="11" t="s">
        <v>580</v>
      </c>
      <c r="L221" s="8"/>
      <c r="M221" s="8" t="s">
        <v>1042</v>
      </c>
      <c r="N221" s="11" t="s">
        <v>1014</v>
      </c>
      <c r="O221" s="11" t="s">
        <v>2313</v>
      </c>
      <c r="P221" s="11" t="s">
        <v>2314</v>
      </c>
      <c r="Q221" s="11"/>
      <c r="R221" s="12"/>
      <c r="S221" s="11"/>
      <c r="T221" s="20" t="s">
        <v>69</v>
      </c>
      <c r="U221" s="20" t="s">
        <v>2315</v>
      </c>
      <c r="V221" s="29" t="s">
        <v>2316</v>
      </c>
      <c r="W221" s="11">
        <v>16.228617669999998</v>
      </c>
      <c r="X221" s="11">
        <v>77.966474809999994</v>
      </c>
      <c r="Y221" s="11" t="s">
        <v>1312</v>
      </c>
      <c r="Z221" s="14" t="e">
        <f ca="1">IF(_xludf.MAXIFS(#REF!,#REF!,D221)=0,"Before 31st Aug'23",_xludf.MAXIFS(#REF!,#REF!,D221))</f>
        <v>#NAME?</v>
      </c>
      <c r="AA221" s="8" t="e">
        <f>COUNTIFS(#REF!,E221,#REF!,"&gt;0")</f>
        <v>#REF!</v>
      </c>
      <c r="AB221" s="15">
        <v>1</v>
      </c>
      <c r="AC221" s="8">
        <v>0</v>
      </c>
      <c r="AD221" s="4">
        <v>1</v>
      </c>
      <c r="AE221" s="8">
        <v>0</v>
      </c>
      <c r="AF221" s="8" t="e">
        <f t="shared" si="1"/>
        <v>#REF!</v>
      </c>
      <c r="AG221" s="8" t="s">
        <v>587</v>
      </c>
      <c r="AH221" s="8" t="s">
        <v>588</v>
      </c>
      <c r="AI221" s="8" t="s">
        <v>8</v>
      </c>
      <c r="AJ221" s="8" t="s">
        <v>4</v>
      </c>
      <c r="AK221" s="8" t="s">
        <v>284</v>
      </c>
      <c r="AL221" s="8">
        <v>9</v>
      </c>
      <c r="AM221" s="8" t="s">
        <v>242</v>
      </c>
      <c r="AN221" s="16"/>
      <c r="AO221" s="8"/>
      <c r="AP221" s="18" t="s">
        <v>2313</v>
      </c>
      <c r="AQ221" s="18" t="s">
        <v>593</v>
      </c>
      <c r="AR221" s="17" t="s">
        <v>2317</v>
      </c>
      <c r="AS221" s="18" t="s">
        <v>2318</v>
      </c>
      <c r="AT221" s="18" t="s">
        <v>579</v>
      </c>
      <c r="AU221" s="18" t="e">
        <f t="shared" si="2"/>
        <v>#REF!</v>
      </c>
      <c r="AV221" s="18" t="s">
        <v>609</v>
      </c>
      <c r="AW221" s="18"/>
      <c r="AX221" s="18"/>
      <c r="AY221" s="18"/>
      <c r="AZ221" s="18"/>
      <c r="BA221" s="18" t="e">
        <f t="shared" si="3"/>
        <v>#REF!</v>
      </c>
      <c r="BB221" s="18"/>
      <c r="BC221" s="18" t="s">
        <v>609</v>
      </c>
      <c r="BD221" s="18"/>
      <c r="BE221" s="18"/>
      <c r="BF221" s="18" t="e">
        <f t="shared" si="4"/>
        <v>#REF!</v>
      </c>
      <c r="BG221" s="18"/>
      <c r="BH221" s="18"/>
      <c r="BI221" s="18"/>
      <c r="BJ221" s="18" t="e">
        <f t="shared" si="5"/>
        <v>#REF!</v>
      </c>
      <c r="BK221" s="18" t="e">
        <f t="shared" si="6"/>
        <v>#REF!</v>
      </c>
    </row>
    <row r="222" spans="1:63" ht="13">
      <c r="A222" s="11">
        <v>221</v>
      </c>
      <c r="B222" s="11" t="s">
        <v>22</v>
      </c>
      <c r="C222" s="11" t="s">
        <v>4</v>
      </c>
      <c r="D222" s="11" t="s">
        <v>2319</v>
      </c>
      <c r="E222" s="12" t="str">
        <f t="shared" si="0"/>
        <v>JKSZ0026 - Penukonda - Sufaid Alam Tyre Puncture Shop</v>
      </c>
      <c r="F222" s="11" t="s">
        <v>2320</v>
      </c>
      <c r="G222" s="11" t="s">
        <v>320</v>
      </c>
      <c r="H222" s="11" t="s">
        <v>447</v>
      </c>
      <c r="I222" s="11"/>
      <c r="J222" s="11" t="s">
        <v>33</v>
      </c>
      <c r="K222" s="11" t="s">
        <v>580</v>
      </c>
      <c r="L222" s="8"/>
      <c r="M222" s="8" t="s">
        <v>1042</v>
      </c>
      <c r="N222" s="11" t="s">
        <v>1014</v>
      </c>
      <c r="O222" s="11" t="s">
        <v>2321</v>
      </c>
      <c r="P222" s="11">
        <v>9534779780</v>
      </c>
      <c r="Q222" s="11">
        <v>9353126831</v>
      </c>
      <c r="R222" s="12"/>
      <c r="S222" s="11"/>
      <c r="T222" s="20" t="s">
        <v>32</v>
      </c>
      <c r="U222" s="20" t="s">
        <v>2322</v>
      </c>
      <c r="V222" s="29" t="s">
        <v>2323</v>
      </c>
      <c r="W222" s="11">
        <v>14.173767440000001</v>
      </c>
      <c r="X222" s="11">
        <v>77.625984200000005</v>
      </c>
      <c r="Y222" s="11" t="s">
        <v>1312</v>
      </c>
      <c r="Z222" s="14" t="e">
        <f ca="1">IF(_xludf.MAXIFS(#REF!,#REF!,D222)=0,"Before 31st Aug'23",_xludf.MAXIFS(#REF!,#REF!,D222))</f>
        <v>#NAME?</v>
      </c>
      <c r="AA222" s="8" t="e">
        <f>COUNTIFS(#REF!,E222,#REF!,"&gt;0")</f>
        <v>#REF!</v>
      </c>
      <c r="AB222" s="15">
        <v>0</v>
      </c>
      <c r="AC222" s="8">
        <v>0</v>
      </c>
      <c r="AD222" s="8">
        <v>3</v>
      </c>
      <c r="AE222" s="8">
        <v>0</v>
      </c>
      <c r="AF222" s="8" t="e">
        <f t="shared" si="1"/>
        <v>#REF!</v>
      </c>
      <c r="AG222" s="8" t="s">
        <v>587</v>
      </c>
      <c r="AH222" s="8" t="s">
        <v>588</v>
      </c>
      <c r="AI222" s="8" t="s">
        <v>8</v>
      </c>
      <c r="AJ222" s="8" t="s">
        <v>4</v>
      </c>
      <c r="AK222" s="8" t="s">
        <v>284</v>
      </c>
      <c r="AL222" s="8">
        <v>8</v>
      </c>
      <c r="AM222" s="8" t="s">
        <v>242</v>
      </c>
      <c r="AN222" s="16" t="s">
        <v>2324</v>
      </c>
      <c r="AO222" s="8"/>
      <c r="AP222" s="18" t="s">
        <v>2321</v>
      </c>
      <c r="AQ222" s="18" t="s">
        <v>1402</v>
      </c>
      <c r="AR222" s="17" t="s">
        <v>2325</v>
      </c>
      <c r="AS222" s="18" t="s">
        <v>2326</v>
      </c>
      <c r="AT222" s="18" t="s">
        <v>579</v>
      </c>
      <c r="AU222" s="18" t="e">
        <f t="shared" si="2"/>
        <v>#REF!</v>
      </c>
      <c r="AV222" s="18" t="s">
        <v>609</v>
      </c>
      <c r="AW222" s="18"/>
      <c r="AX222" s="18"/>
      <c r="AY222" s="18"/>
      <c r="AZ222" s="18"/>
      <c r="BA222" s="18" t="e">
        <f t="shared" si="3"/>
        <v>#REF!</v>
      </c>
      <c r="BB222" s="18"/>
      <c r="BC222" s="18" t="s">
        <v>609</v>
      </c>
      <c r="BD222" s="18"/>
      <c r="BE222" s="18"/>
      <c r="BF222" s="18" t="e">
        <f t="shared" si="4"/>
        <v>#REF!</v>
      </c>
      <c r="BG222" s="18"/>
      <c r="BH222" s="18"/>
      <c r="BI222" s="18"/>
      <c r="BJ222" s="18" t="e">
        <f t="shared" si="5"/>
        <v>#REF!</v>
      </c>
      <c r="BK222" s="18" t="e">
        <f t="shared" si="6"/>
        <v>#REF!</v>
      </c>
    </row>
    <row r="223" spans="1:63" ht="13">
      <c r="A223" s="11">
        <v>222</v>
      </c>
      <c r="B223" s="11" t="s">
        <v>22</v>
      </c>
      <c r="C223" s="11" t="s">
        <v>4</v>
      </c>
      <c r="D223" s="11" t="s">
        <v>127</v>
      </c>
      <c r="E223" s="12" t="str">
        <f t="shared" si="0"/>
        <v>JKSZ0027 - Ananthapuramu - M.S.V Lorry Mechanic &amp; Puncher Shop</v>
      </c>
      <c r="F223" s="11" t="s">
        <v>2327</v>
      </c>
      <c r="G223" s="11" t="s">
        <v>2328</v>
      </c>
      <c r="H223" s="11" t="s">
        <v>447</v>
      </c>
      <c r="I223" s="11"/>
      <c r="J223" s="11" t="s">
        <v>33</v>
      </c>
      <c r="K223" s="11" t="s">
        <v>580</v>
      </c>
      <c r="L223" s="8"/>
      <c r="M223" s="8" t="s">
        <v>1042</v>
      </c>
      <c r="N223" s="11" t="s">
        <v>1014</v>
      </c>
      <c r="O223" s="11" t="s">
        <v>2329</v>
      </c>
      <c r="P223" s="11" t="s">
        <v>2330</v>
      </c>
      <c r="Q223" s="11"/>
      <c r="R223" s="12"/>
      <c r="S223" s="11"/>
      <c r="T223" s="20" t="s">
        <v>32</v>
      </c>
      <c r="U223" s="20" t="s">
        <v>2328</v>
      </c>
      <c r="V223" s="29" t="s">
        <v>408</v>
      </c>
      <c r="W223" s="11">
        <v>15.01180291</v>
      </c>
      <c r="X223" s="11">
        <v>77.617422559999994</v>
      </c>
      <c r="Y223" s="11" t="s">
        <v>1312</v>
      </c>
      <c r="Z223" s="14" t="e">
        <f ca="1">IF(_xludf.MAXIFS(#REF!,#REF!,D223)=0,"Before 31st Aug'23",_xludf.MAXIFS(#REF!,#REF!,D223))</f>
        <v>#NAME?</v>
      </c>
      <c r="AA223" s="8" t="e">
        <f>COUNTIFS(#REF!,E223,#REF!,"&gt;0")</f>
        <v>#REF!</v>
      </c>
      <c r="AB223" s="15">
        <v>10</v>
      </c>
      <c r="AC223" s="8">
        <v>6</v>
      </c>
      <c r="AD223" s="8">
        <v>5</v>
      </c>
      <c r="AE223" s="8" t="e">
        <f>VLOOKUP(D223,#REF!,5,0)</f>
        <v>#REF!</v>
      </c>
      <c r="AF223" s="8" t="e">
        <f t="shared" si="1"/>
        <v>#REF!</v>
      </c>
      <c r="AG223" s="8" t="s">
        <v>587</v>
      </c>
      <c r="AH223" s="8" t="s">
        <v>588</v>
      </c>
      <c r="AI223" s="8" t="s">
        <v>485</v>
      </c>
      <c r="AJ223" s="8" t="s">
        <v>589</v>
      </c>
      <c r="AK223" s="8" t="s">
        <v>276</v>
      </c>
      <c r="AL223" s="8">
        <v>9</v>
      </c>
      <c r="AM223" s="8"/>
      <c r="AN223" s="16" t="s">
        <v>2331</v>
      </c>
      <c r="AO223" s="8"/>
      <c r="AP223" s="18" t="s">
        <v>2329</v>
      </c>
      <c r="AQ223" s="18" t="s">
        <v>593</v>
      </c>
      <c r="AR223" s="17" t="s">
        <v>2332</v>
      </c>
      <c r="AS223" s="18" t="s">
        <v>2333</v>
      </c>
      <c r="AT223" s="18" t="s">
        <v>579</v>
      </c>
      <c r="AU223" s="18" t="e">
        <f t="shared" si="2"/>
        <v>#REF!</v>
      </c>
      <c r="AV223" s="18" t="s">
        <v>609</v>
      </c>
      <c r="AW223" s="18"/>
      <c r="AX223" s="18"/>
      <c r="AY223" s="18"/>
      <c r="AZ223" s="18"/>
      <c r="BA223" s="18" t="e">
        <f t="shared" si="3"/>
        <v>#REF!</v>
      </c>
      <c r="BB223" s="18"/>
      <c r="BC223" s="18" t="s">
        <v>609</v>
      </c>
      <c r="BD223" s="18"/>
      <c r="BE223" s="18"/>
      <c r="BF223" s="18" t="e">
        <f t="shared" si="4"/>
        <v>#REF!</v>
      </c>
      <c r="BG223" s="18"/>
      <c r="BH223" s="18"/>
      <c r="BI223" s="18"/>
      <c r="BJ223" s="18" t="e">
        <f t="shared" si="5"/>
        <v>#REF!</v>
      </c>
      <c r="BK223" s="18" t="e">
        <f t="shared" si="6"/>
        <v>#REF!</v>
      </c>
    </row>
    <row r="224" spans="1:63" ht="13">
      <c r="A224" s="11">
        <v>223</v>
      </c>
      <c r="B224" s="11" t="s">
        <v>22</v>
      </c>
      <c r="C224" s="11" t="s">
        <v>4</v>
      </c>
      <c r="D224" s="11" t="s">
        <v>2334</v>
      </c>
      <c r="E224" s="12" t="str">
        <f t="shared" si="0"/>
        <v>JKEZ0064 - Medinipur Karakpur - Ayan Amna Tyre Repairing Shop</v>
      </c>
      <c r="F224" s="11" t="s">
        <v>2335</v>
      </c>
      <c r="G224" s="11" t="s">
        <v>2336</v>
      </c>
      <c r="H224" s="11" t="s">
        <v>447</v>
      </c>
      <c r="I224" s="11"/>
      <c r="J224" s="11" t="s">
        <v>33</v>
      </c>
      <c r="K224" s="11" t="s">
        <v>633</v>
      </c>
      <c r="L224" s="8"/>
      <c r="M224" s="8" t="s">
        <v>666</v>
      </c>
      <c r="N224" s="11" t="s">
        <v>667</v>
      </c>
      <c r="O224" s="11" t="s">
        <v>2337</v>
      </c>
      <c r="P224" s="11">
        <v>6296860957</v>
      </c>
      <c r="Q224" s="64"/>
      <c r="R224" s="65"/>
      <c r="S224" s="64"/>
      <c r="T224" s="66" t="s">
        <v>34</v>
      </c>
      <c r="U224" s="66" t="s">
        <v>2338</v>
      </c>
      <c r="V224" s="66" t="s">
        <v>2339</v>
      </c>
      <c r="W224" s="11">
        <v>21.961952</v>
      </c>
      <c r="X224" s="11">
        <v>87.273724999999999</v>
      </c>
      <c r="Y224" s="11" t="s">
        <v>355</v>
      </c>
      <c r="Z224" s="14" t="e">
        <f ca="1">IF(_xludf.MAXIFS(#REF!,#REF!,D224)=0,"Before 31st Aug'23",_xludf.MAXIFS(#REF!,#REF!,D224))</f>
        <v>#NAME?</v>
      </c>
      <c r="AA224" s="8" t="e">
        <f>COUNTIFS(#REF!,E224,#REF!,"&gt;0")</f>
        <v>#REF!</v>
      </c>
      <c r="AB224" s="15">
        <v>0</v>
      </c>
      <c r="AC224" s="8">
        <v>0</v>
      </c>
      <c r="AD224" s="8">
        <v>0</v>
      </c>
      <c r="AE224" s="8">
        <v>0</v>
      </c>
      <c r="AF224" s="8" t="e">
        <f t="shared" si="1"/>
        <v>#REF!</v>
      </c>
      <c r="AG224" s="8" t="s">
        <v>587</v>
      </c>
      <c r="AH224" s="8" t="s">
        <v>780</v>
      </c>
      <c r="AI224" s="8" t="s">
        <v>485</v>
      </c>
      <c r="AJ224" s="8" t="s">
        <v>589</v>
      </c>
      <c r="AK224" s="8" t="s">
        <v>284</v>
      </c>
      <c r="AL224" s="8">
        <v>8</v>
      </c>
      <c r="AM224" s="8" t="s">
        <v>240</v>
      </c>
      <c r="AN224" s="16"/>
      <c r="AO224" s="8"/>
      <c r="AP224" s="18"/>
      <c r="AQ224" s="18"/>
      <c r="AR224" s="8"/>
      <c r="AS224" s="18"/>
      <c r="AT224" s="18"/>
      <c r="AU224" s="18" t="e">
        <f t="shared" si="2"/>
        <v>#REF!</v>
      </c>
      <c r="AV224" s="18" t="s">
        <v>609</v>
      </c>
      <c r="AW224" s="18"/>
      <c r="AX224" s="18"/>
      <c r="AY224" s="18"/>
      <c r="AZ224" s="18"/>
      <c r="BA224" s="18" t="e">
        <f t="shared" si="3"/>
        <v>#REF!</v>
      </c>
      <c r="BB224" s="18"/>
      <c r="BC224" s="18" t="s">
        <v>609</v>
      </c>
      <c r="BD224" s="18"/>
      <c r="BE224" s="18"/>
      <c r="BF224" s="18" t="e">
        <f t="shared" si="4"/>
        <v>#REF!</v>
      </c>
      <c r="BG224" s="18"/>
      <c r="BH224" s="18"/>
      <c r="BI224" s="18"/>
      <c r="BJ224" s="18" t="e">
        <f t="shared" si="5"/>
        <v>#REF!</v>
      </c>
      <c r="BK224" s="18" t="e">
        <f t="shared" si="6"/>
        <v>#REF!</v>
      </c>
    </row>
    <row r="225" spans="1:63" ht="13">
      <c r="A225" s="11">
        <v>224</v>
      </c>
      <c r="B225" s="11" t="s">
        <v>22</v>
      </c>
      <c r="C225" s="11" t="s">
        <v>4</v>
      </c>
      <c r="D225" s="11" t="s">
        <v>172</v>
      </c>
      <c r="E225" s="12" t="str">
        <f t="shared" si="0"/>
        <v>JKNZ0045 - Beldihi - Taj Tyres</v>
      </c>
      <c r="F225" s="11" t="s">
        <v>2340</v>
      </c>
      <c r="G225" s="11" t="s">
        <v>291</v>
      </c>
      <c r="H225" s="11" t="s">
        <v>809</v>
      </c>
      <c r="I225" s="11"/>
      <c r="J225" s="11" t="s">
        <v>579</v>
      </c>
      <c r="K225" s="11" t="s">
        <v>1235</v>
      </c>
      <c r="L225" s="8"/>
      <c r="M225" s="8" t="s">
        <v>429</v>
      </c>
      <c r="N225" s="11" t="s">
        <v>667</v>
      </c>
      <c r="O225" s="11" t="s">
        <v>2341</v>
      </c>
      <c r="P225" s="11">
        <v>8652709742</v>
      </c>
      <c r="Q225" s="64"/>
      <c r="R225" s="65" t="s">
        <v>2342</v>
      </c>
      <c r="S225" s="64"/>
      <c r="T225" s="66" t="s">
        <v>3</v>
      </c>
      <c r="U225" s="66" t="s">
        <v>267</v>
      </c>
      <c r="V225" s="66" t="s">
        <v>2343</v>
      </c>
      <c r="W225" s="11">
        <v>22.237824499999999</v>
      </c>
      <c r="X225" s="11">
        <v>84.751751100000007</v>
      </c>
      <c r="Y225" s="11" t="s">
        <v>2344</v>
      </c>
      <c r="Z225" s="14" t="e">
        <f ca="1">IF(_xludf.MAXIFS(#REF!,#REF!,D225)=0,"Before 31st Aug'23",_xludf.MAXIFS(#REF!,#REF!,D225))</f>
        <v>#NAME?</v>
      </c>
      <c r="AA225" s="8" t="e">
        <f>COUNTIFS(#REF!,E225,#REF!,"&gt;0")</f>
        <v>#REF!</v>
      </c>
      <c r="AB225" s="15">
        <v>1</v>
      </c>
      <c r="AC225" s="8">
        <v>1</v>
      </c>
      <c r="AD225" s="8">
        <v>67</v>
      </c>
      <c r="AE225" s="8">
        <v>0</v>
      </c>
      <c r="AF225" s="8" t="e">
        <f t="shared" si="1"/>
        <v>#REF!</v>
      </c>
      <c r="AG225" s="8" t="s">
        <v>587</v>
      </c>
      <c r="AH225" s="8" t="s">
        <v>588</v>
      </c>
      <c r="AI225" s="8" t="s">
        <v>485</v>
      </c>
      <c r="AJ225" s="8" t="s">
        <v>589</v>
      </c>
      <c r="AK225" s="8" t="s">
        <v>276</v>
      </c>
      <c r="AL225" s="8">
        <v>6</v>
      </c>
      <c r="AM225" s="8" t="s">
        <v>242</v>
      </c>
      <c r="AN225" s="16" t="s">
        <v>2345</v>
      </c>
      <c r="AO225" s="8"/>
      <c r="AP225" s="18" t="s">
        <v>2346</v>
      </c>
      <c r="AQ225" s="18" t="s">
        <v>1183</v>
      </c>
      <c r="AR225" s="17" t="s">
        <v>2347</v>
      </c>
      <c r="AS225" s="18" t="s">
        <v>894</v>
      </c>
      <c r="AT225" s="18" t="s">
        <v>579</v>
      </c>
      <c r="AU225" s="18" t="e">
        <f t="shared" si="2"/>
        <v>#REF!</v>
      </c>
      <c r="AV225" s="18" t="s">
        <v>596</v>
      </c>
      <c r="AW225" s="18"/>
      <c r="AX225" s="18"/>
      <c r="AY225" s="18"/>
      <c r="AZ225" s="18"/>
      <c r="BA225" s="18" t="e">
        <f t="shared" si="3"/>
        <v>#REF!</v>
      </c>
      <c r="BB225" s="18" t="s">
        <v>702</v>
      </c>
      <c r="BC225" s="18" t="s">
        <v>609</v>
      </c>
      <c r="BD225" s="18"/>
      <c r="BE225" s="18"/>
      <c r="BF225" s="18" t="e">
        <f t="shared" si="4"/>
        <v>#REF!</v>
      </c>
      <c r="BG225" s="18"/>
      <c r="BH225" s="18"/>
      <c r="BI225" s="18"/>
      <c r="BJ225" s="18" t="e">
        <f t="shared" si="5"/>
        <v>#REF!</v>
      </c>
      <c r="BK225" s="18" t="e">
        <f t="shared" si="6"/>
        <v>#REF!</v>
      </c>
    </row>
    <row r="226" spans="1:63" ht="13">
      <c r="A226" s="11">
        <v>225</v>
      </c>
      <c r="B226" s="11" t="s">
        <v>22</v>
      </c>
      <c r="C226" s="11" t="s">
        <v>4</v>
      </c>
      <c r="D226" s="11" t="s">
        <v>202</v>
      </c>
      <c r="E226" s="12" t="str">
        <f t="shared" si="0"/>
        <v>JKNZ0046 - Meramundali Brg Chhak - Rabani Tyres</v>
      </c>
      <c r="F226" s="11" t="s">
        <v>2348</v>
      </c>
      <c r="G226" s="11" t="s">
        <v>2349</v>
      </c>
      <c r="H226" s="11" t="s">
        <v>809</v>
      </c>
      <c r="I226" s="11" t="s">
        <v>2350</v>
      </c>
      <c r="J226" s="11" t="s">
        <v>579</v>
      </c>
      <c r="K226" s="11" t="s">
        <v>1235</v>
      </c>
      <c r="L226" s="8"/>
      <c r="M226" s="8" t="s">
        <v>429</v>
      </c>
      <c r="N226" s="11" t="s">
        <v>667</v>
      </c>
      <c r="O226" s="11" t="s">
        <v>2351</v>
      </c>
      <c r="P226" s="11">
        <v>6299049627</v>
      </c>
      <c r="Q226" s="64"/>
      <c r="R226" s="65" t="s">
        <v>2352</v>
      </c>
      <c r="S226" s="64">
        <v>759121</v>
      </c>
      <c r="T226" s="66" t="s">
        <v>3</v>
      </c>
      <c r="U226" s="66" t="s">
        <v>441</v>
      </c>
      <c r="V226" s="66" t="s">
        <v>2353</v>
      </c>
      <c r="W226" s="11">
        <v>22.237824499999999</v>
      </c>
      <c r="X226" s="11">
        <v>85.285205129999994</v>
      </c>
      <c r="Y226" s="11" t="s">
        <v>2344</v>
      </c>
      <c r="Z226" s="14" t="e">
        <f ca="1">IF(_xludf.MAXIFS(#REF!,#REF!,D226)=0,"Before 31st Aug'23",_xludf.MAXIFS(#REF!,#REF!,D226))</f>
        <v>#NAME?</v>
      </c>
      <c r="AA226" s="8" t="e">
        <f>COUNTIFS(#REF!,E226,#REF!,"&gt;0")</f>
        <v>#REF!</v>
      </c>
      <c r="AB226" s="15">
        <v>0</v>
      </c>
      <c r="AC226" s="8">
        <v>0</v>
      </c>
      <c r="AD226" s="8">
        <v>24</v>
      </c>
      <c r="AE226" s="8">
        <v>0</v>
      </c>
      <c r="AF226" s="8" t="e">
        <f t="shared" si="1"/>
        <v>#REF!</v>
      </c>
      <c r="AG226" s="8" t="s">
        <v>587</v>
      </c>
      <c r="AH226" s="8" t="s">
        <v>588</v>
      </c>
      <c r="AI226" s="8" t="s">
        <v>485</v>
      </c>
      <c r="AJ226" s="8" t="s">
        <v>589</v>
      </c>
      <c r="AK226" s="8" t="s">
        <v>276</v>
      </c>
      <c r="AL226" s="8">
        <v>6</v>
      </c>
      <c r="AM226" s="8" t="s">
        <v>240</v>
      </c>
      <c r="AN226" s="16" t="s">
        <v>2354</v>
      </c>
      <c r="AO226" s="17" t="s">
        <v>2355</v>
      </c>
      <c r="AP226" s="18" t="s">
        <v>2356</v>
      </c>
      <c r="AQ226" s="18" t="s">
        <v>750</v>
      </c>
      <c r="AR226" s="17" t="s">
        <v>2357</v>
      </c>
      <c r="AS226" s="18" t="s">
        <v>894</v>
      </c>
      <c r="AT226" s="18" t="s">
        <v>579</v>
      </c>
      <c r="AU226" s="18" t="e">
        <f t="shared" si="2"/>
        <v>#REF!</v>
      </c>
      <c r="AV226" s="18" t="s">
        <v>596</v>
      </c>
      <c r="AW226" s="18"/>
      <c r="AX226" s="18"/>
      <c r="AY226" s="18"/>
      <c r="AZ226" s="18"/>
      <c r="BA226" s="18" t="e">
        <f t="shared" si="3"/>
        <v>#REF!</v>
      </c>
      <c r="BB226" s="18" t="s">
        <v>702</v>
      </c>
      <c r="BC226" s="18" t="s">
        <v>609</v>
      </c>
      <c r="BD226" s="18"/>
      <c r="BE226" s="18"/>
      <c r="BF226" s="18" t="e">
        <f t="shared" si="4"/>
        <v>#REF!</v>
      </c>
      <c r="BG226" s="18"/>
      <c r="BH226" s="18"/>
      <c r="BI226" s="18"/>
      <c r="BJ226" s="18" t="e">
        <f t="shared" si="5"/>
        <v>#REF!</v>
      </c>
      <c r="BK226" s="18" t="e">
        <f t="shared" si="6"/>
        <v>#REF!</v>
      </c>
    </row>
    <row r="227" spans="1:63" ht="13">
      <c r="A227" s="11">
        <v>226</v>
      </c>
      <c r="B227" s="11" t="s">
        <v>22</v>
      </c>
      <c r="C227" s="11" t="s">
        <v>4</v>
      </c>
      <c r="D227" s="11" t="s">
        <v>262</v>
      </c>
      <c r="E227" s="44" t="str">
        <f t="shared" si="0"/>
        <v>JKWZ0089 - Bhilad - Hindustan Tyre Service</v>
      </c>
      <c r="F227" s="11" t="s">
        <v>444</v>
      </c>
      <c r="G227" s="11" t="s">
        <v>312</v>
      </c>
      <c r="H227" s="11" t="s">
        <v>447</v>
      </c>
      <c r="I227" s="11"/>
      <c r="J227" s="11" t="s">
        <v>579</v>
      </c>
      <c r="K227" s="11" t="s">
        <v>1235</v>
      </c>
      <c r="L227" s="8"/>
      <c r="M227" s="8" t="s">
        <v>581</v>
      </c>
      <c r="N227" s="11" t="s">
        <v>2358</v>
      </c>
      <c r="O227" s="11" t="s">
        <v>2359</v>
      </c>
      <c r="P227" s="11">
        <v>9773079211</v>
      </c>
      <c r="Q227" s="64"/>
      <c r="R227" s="65" t="s">
        <v>2360</v>
      </c>
      <c r="S227" s="64">
        <v>396105</v>
      </c>
      <c r="T227" s="66" t="s">
        <v>15</v>
      </c>
      <c r="U227" s="66" t="s">
        <v>351</v>
      </c>
      <c r="V227" s="67" t="s">
        <v>2361</v>
      </c>
      <c r="W227" s="11">
        <v>20.243971899999998</v>
      </c>
      <c r="X227" s="11">
        <v>72.884046100000006</v>
      </c>
      <c r="Y227" s="11" t="s">
        <v>1245</v>
      </c>
      <c r="Z227" s="14" t="e">
        <f ca="1">IF(_xludf.MAXIFS(#REF!,#REF!,D227)=0,"Before 31st Aug'23",_xludf.MAXIFS(#REF!,#REF!,D227))</f>
        <v>#NAME?</v>
      </c>
      <c r="AA227" s="8" t="e">
        <f>COUNTIFS(#REF!,E227,#REF!,"&gt;0")</f>
        <v>#REF!</v>
      </c>
      <c r="AB227" s="15">
        <v>10</v>
      </c>
      <c r="AC227" s="8">
        <v>1</v>
      </c>
      <c r="AD227" s="8">
        <v>61</v>
      </c>
      <c r="AE227" s="8">
        <v>0</v>
      </c>
      <c r="AF227" s="8" t="e">
        <f t="shared" si="1"/>
        <v>#REF!</v>
      </c>
      <c r="AG227" s="8" t="s">
        <v>587</v>
      </c>
      <c r="AH227" s="8" t="s">
        <v>588</v>
      </c>
      <c r="AI227" s="8" t="s">
        <v>485</v>
      </c>
      <c r="AJ227" s="8" t="s">
        <v>589</v>
      </c>
      <c r="AK227" s="8" t="s">
        <v>276</v>
      </c>
      <c r="AL227" s="8">
        <v>7</v>
      </c>
      <c r="AM227" s="8" t="s">
        <v>242</v>
      </c>
      <c r="AN227" s="16" t="s">
        <v>2362</v>
      </c>
      <c r="AO227" s="8"/>
      <c r="AP227" s="18" t="s">
        <v>2359</v>
      </c>
      <c r="AQ227" s="18" t="s">
        <v>593</v>
      </c>
      <c r="AR227" s="17" t="s">
        <v>2363</v>
      </c>
      <c r="AS227" s="18" t="s">
        <v>2364</v>
      </c>
      <c r="AT227" s="18" t="s">
        <v>579</v>
      </c>
      <c r="AU227" s="18" t="e">
        <f t="shared" si="2"/>
        <v>#REF!</v>
      </c>
      <c r="AV227" s="18" t="s">
        <v>596</v>
      </c>
      <c r="AW227" s="18" t="s">
        <v>597</v>
      </c>
      <c r="AX227" s="18"/>
      <c r="AY227" s="18"/>
      <c r="AZ227" s="18"/>
      <c r="BA227" s="18" t="e">
        <f t="shared" si="3"/>
        <v>#REF!</v>
      </c>
      <c r="BB227" s="26" t="s">
        <v>702</v>
      </c>
      <c r="BC227" s="18" t="s">
        <v>596</v>
      </c>
      <c r="BD227" s="18"/>
      <c r="BE227" s="18"/>
      <c r="BF227" s="18" t="e">
        <f t="shared" si="4"/>
        <v>#REF!</v>
      </c>
      <c r="BG227" s="18"/>
      <c r="BH227" s="18"/>
      <c r="BI227" s="18"/>
      <c r="BJ227" s="18" t="e">
        <f t="shared" si="5"/>
        <v>#REF!</v>
      </c>
      <c r="BK227" s="18" t="e">
        <f t="shared" si="6"/>
        <v>#REF!</v>
      </c>
    </row>
    <row r="228" spans="1:63" ht="13">
      <c r="A228" s="11">
        <v>227</v>
      </c>
      <c r="B228" s="11" t="s">
        <v>22</v>
      </c>
      <c r="C228" s="11" t="s">
        <v>4</v>
      </c>
      <c r="D228" s="11" t="s">
        <v>178</v>
      </c>
      <c r="E228" s="12" t="str">
        <f t="shared" si="0"/>
        <v>JKWZ0090 - Navsari - Hindustan Tyre Service</v>
      </c>
      <c r="F228" s="11" t="s">
        <v>444</v>
      </c>
      <c r="G228" s="11" t="s">
        <v>296</v>
      </c>
      <c r="H228" s="11" t="s">
        <v>447</v>
      </c>
      <c r="I228" s="11"/>
      <c r="J228" s="11" t="s">
        <v>579</v>
      </c>
      <c r="K228" s="11" t="s">
        <v>1235</v>
      </c>
      <c r="L228" s="8"/>
      <c r="M228" s="8" t="s">
        <v>581</v>
      </c>
      <c r="N228" s="11" t="s">
        <v>2358</v>
      </c>
      <c r="O228" s="11" t="s">
        <v>2359</v>
      </c>
      <c r="P228" s="11">
        <v>9773079211</v>
      </c>
      <c r="Q228" s="64"/>
      <c r="R228" s="65" t="s">
        <v>2360</v>
      </c>
      <c r="S228" s="64">
        <v>396105</v>
      </c>
      <c r="T228" s="66" t="s">
        <v>15</v>
      </c>
      <c r="U228" s="66" t="s">
        <v>296</v>
      </c>
      <c r="V228" s="67" t="s">
        <v>2365</v>
      </c>
      <c r="W228" s="68">
        <v>20.896497</v>
      </c>
      <c r="X228" s="68">
        <v>73.043802999999997</v>
      </c>
      <c r="Y228" s="11" t="s">
        <v>1245</v>
      </c>
      <c r="Z228" s="14" t="e">
        <f ca="1">IF(_xludf.MAXIFS(#REF!,#REF!,D228)=0,"Before 31st Aug'23",_xludf.MAXIFS(#REF!,#REF!,D228))</f>
        <v>#NAME?</v>
      </c>
      <c r="AA228" s="8" t="e">
        <f>COUNTIFS(#REF!,E228,#REF!,"&gt;0")</f>
        <v>#REF!</v>
      </c>
      <c r="AB228" s="15">
        <v>6</v>
      </c>
      <c r="AC228" s="8">
        <v>28</v>
      </c>
      <c r="AD228" s="8">
        <v>2</v>
      </c>
      <c r="AE228" s="8" t="e">
        <f>VLOOKUP(D228,#REF!,5,0)</f>
        <v>#REF!</v>
      </c>
      <c r="AF228" s="8" t="e">
        <f t="shared" si="1"/>
        <v>#REF!</v>
      </c>
      <c r="AG228" s="8" t="s">
        <v>587</v>
      </c>
      <c r="AH228" s="8" t="s">
        <v>588</v>
      </c>
      <c r="AI228" s="8" t="s">
        <v>485</v>
      </c>
      <c r="AJ228" s="8" t="s">
        <v>589</v>
      </c>
      <c r="AK228" s="8" t="s">
        <v>276</v>
      </c>
      <c r="AL228" s="8">
        <v>7</v>
      </c>
      <c r="AM228" s="8" t="s">
        <v>242</v>
      </c>
      <c r="AN228" s="16" t="s">
        <v>2362</v>
      </c>
      <c r="AO228" s="8"/>
      <c r="AP228" s="18" t="s">
        <v>2359</v>
      </c>
      <c r="AQ228" s="18" t="s">
        <v>593</v>
      </c>
      <c r="AR228" s="17" t="s">
        <v>2363</v>
      </c>
      <c r="AS228" s="18" t="s">
        <v>2364</v>
      </c>
      <c r="AT228" s="18"/>
      <c r="AU228" s="18" t="e">
        <f t="shared" si="2"/>
        <v>#REF!</v>
      </c>
      <c r="AV228" s="18" t="s">
        <v>609</v>
      </c>
      <c r="AW228" s="18"/>
      <c r="AX228" s="18"/>
      <c r="AY228" s="18"/>
      <c r="AZ228" s="18"/>
      <c r="BA228" s="18" t="e">
        <f t="shared" si="3"/>
        <v>#REF!</v>
      </c>
      <c r="BB228" s="18"/>
      <c r="BC228" s="18" t="s">
        <v>609</v>
      </c>
      <c r="BD228" s="18"/>
      <c r="BE228" s="18"/>
      <c r="BF228" s="18" t="e">
        <f t="shared" si="4"/>
        <v>#REF!</v>
      </c>
      <c r="BG228" s="18"/>
      <c r="BH228" s="18"/>
      <c r="BI228" s="18"/>
      <c r="BJ228" s="18" t="e">
        <f t="shared" si="5"/>
        <v>#REF!</v>
      </c>
      <c r="BK228" s="18" t="e">
        <f t="shared" si="6"/>
        <v>#REF!</v>
      </c>
    </row>
    <row r="229" spans="1:63" ht="13">
      <c r="A229" s="11">
        <v>228</v>
      </c>
      <c r="B229" s="11" t="s">
        <v>22</v>
      </c>
      <c r="C229" s="11" t="s">
        <v>4</v>
      </c>
      <c r="D229" s="11" t="s">
        <v>17</v>
      </c>
      <c r="E229" s="44" t="str">
        <f t="shared" si="0"/>
        <v>JKEZ0065 - Jainamore Bokaro - Md Shahrukh Tyre Service</v>
      </c>
      <c r="F229" s="11" t="s">
        <v>2366</v>
      </c>
      <c r="G229" s="11" t="s">
        <v>2367</v>
      </c>
      <c r="H229" s="11" t="s">
        <v>809</v>
      </c>
      <c r="I229" s="11" t="s">
        <v>2</v>
      </c>
      <c r="J229" s="11" t="s">
        <v>579</v>
      </c>
      <c r="K229" s="11" t="s">
        <v>1235</v>
      </c>
      <c r="L229" s="8"/>
      <c r="M229" s="8" t="s">
        <v>666</v>
      </c>
      <c r="N229" s="11" t="s">
        <v>667</v>
      </c>
      <c r="O229" s="11" t="s">
        <v>2368</v>
      </c>
      <c r="P229" s="11">
        <v>7667162558</v>
      </c>
      <c r="Q229" s="11"/>
      <c r="R229" s="12" t="s">
        <v>2369</v>
      </c>
      <c r="S229" s="32">
        <v>829301</v>
      </c>
      <c r="T229" s="13" t="s">
        <v>16</v>
      </c>
      <c r="U229" s="13" t="s">
        <v>161</v>
      </c>
      <c r="V229" s="13" t="s">
        <v>2370</v>
      </c>
      <c r="W229" s="11">
        <v>23.672754909999998</v>
      </c>
      <c r="X229" s="11">
        <v>86.020722199999994</v>
      </c>
      <c r="Y229" s="11" t="s">
        <v>355</v>
      </c>
      <c r="Z229" s="14" t="e">
        <f ca="1">IF(_xludf.MAXIFS(#REF!,#REF!,D229)=0,"Before 31st Aug'23",_xludf.MAXIFS(#REF!,#REF!,D229))</f>
        <v>#NAME?</v>
      </c>
      <c r="AA229" s="8" t="e">
        <f>COUNTIFS(#REF!,E229,#REF!,"&gt;0")</f>
        <v>#REF!</v>
      </c>
      <c r="AB229" s="15">
        <v>1</v>
      </c>
      <c r="AC229" s="8">
        <v>0</v>
      </c>
      <c r="AD229" s="8">
        <v>105</v>
      </c>
      <c r="AE229" s="8">
        <v>0</v>
      </c>
      <c r="AF229" s="8" t="e">
        <f t="shared" si="1"/>
        <v>#REF!</v>
      </c>
      <c r="AG229" s="8" t="s">
        <v>587</v>
      </c>
      <c r="AH229" s="8" t="s">
        <v>588</v>
      </c>
      <c r="AI229" s="8" t="s">
        <v>8</v>
      </c>
      <c r="AJ229" s="8" t="s">
        <v>4</v>
      </c>
      <c r="AK229" s="8" t="s">
        <v>603</v>
      </c>
      <c r="AL229" s="8">
        <v>9</v>
      </c>
      <c r="AM229" s="8" t="s">
        <v>240</v>
      </c>
      <c r="AN229" s="16" t="s">
        <v>2371</v>
      </c>
      <c r="AO229" s="17" t="s">
        <v>2372</v>
      </c>
      <c r="AP229" s="18" t="s">
        <v>2368</v>
      </c>
      <c r="AQ229" s="18" t="s">
        <v>839</v>
      </c>
      <c r="AR229" s="17" t="s">
        <v>2373</v>
      </c>
      <c r="AS229" s="18" t="s">
        <v>2374</v>
      </c>
      <c r="AT229" s="18" t="s">
        <v>579</v>
      </c>
      <c r="AU229" s="18" t="e">
        <f t="shared" si="2"/>
        <v>#REF!</v>
      </c>
      <c r="AV229" s="18" t="s">
        <v>596</v>
      </c>
      <c r="AW229" s="18" t="s">
        <v>597</v>
      </c>
      <c r="AX229" s="18"/>
      <c r="AY229" s="18"/>
      <c r="AZ229" s="18"/>
      <c r="BA229" s="18" t="e">
        <f t="shared" si="3"/>
        <v>#REF!</v>
      </c>
      <c r="BB229" s="26" t="s">
        <v>702</v>
      </c>
      <c r="BC229" s="18" t="s">
        <v>596</v>
      </c>
      <c r="BD229" s="18"/>
      <c r="BE229" s="18"/>
      <c r="BF229" s="18" t="e">
        <f t="shared" si="4"/>
        <v>#REF!</v>
      </c>
      <c r="BG229" s="18"/>
      <c r="BH229" s="18"/>
      <c r="BI229" s="18"/>
      <c r="BJ229" s="18" t="e">
        <f t="shared" si="5"/>
        <v>#REF!</v>
      </c>
      <c r="BK229" s="18" t="e">
        <f t="shared" si="6"/>
        <v>#REF!</v>
      </c>
    </row>
    <row r="230" spans="1:63" ht="13">
      <c r="A230" s="11">
        <v>229</v>
      </c>
      <c r="B230" s="11" t="s">
        <v>22</v>
      </c>
      <c r="C230" s="11" t="s">
        <v>4</v>
      </c>
      <c r="D230" s="11" t="s">
        <v>112</v>
      </c>
      <c r="E230" s="12" t="str">
        <f t="shared" si="0"/>
        <v>JKEZ0066 - Sitarampur - Bengal Golden Tyre</v>
      </c>
      <c r="F230" s="11" t="s">
        <v>2375</v>
      </c>
      <c r="G230" s="11" t="s">
        <v>2376</v>
      </c>
      <c r="H230" s="11" t="s">
        <v>809</v>
      </c>
      <c r="I230" s="11" t="s">
        <v>9</v>
      </c>
      <c r="J230" s="11" t="s">
        <v>485</v>
      </c>
      <c r="K230" s="11" t="s">
        <v>1235</v>
      </c>
      <c r="L230" s="8"/>
      <c r="M230" s="8" t="s">
        <v>666</v>
      </c>
      <c r="N230" s="11" t="s">
        <v>667</v>
      </c>
      <c r="O230" s="11" t="s">
        <v>2377</v>
      </c>
      <c r="P230" s="11">
        <v>8116206442</v>
      </c>
      <c r="Q230" s="64"/>
      <c r="R230" s="65" t="s">
        <v>2378</v>
      </c>
      <c r="S230" s="64">
        <v>721129</v>
      </c>
      <c r="T230" s="66" t="s">
        <v>34</v>
      </c>
      <c r="U230" s="66" t="s">
        <v>378</v>
      </c>
      <c r="V230" s="66" t="s">
        <v>2379</v>
      </c>
      <c r="W230" s="11">
        <v>22.5539168</v>
      </c>
      <c r="X230" s="11">
        <v>87.329919099999998</v>
      </c>
      <c r="Y230" s="11" t="s">
        <v>2380</v>
      </c>
      <c r="Z230" s="14" t="e">
        <f ca="1">IF(_xludf.MAXIFS(#REF!,#REF!,D230)=0,"Before 31st Aug'23",_xludf.MAXIFS(#REF!,#REF!,D230))</f>
        <v>#NAME?</v>
      </c>
      <c r="AA230" s="8" t="e">
        <f>COUNTIFS(#REF!,E230,#REF!,"&gt;0")</f>
        <v>#REF!</v>
      </c>
      <c r="AB230" s="15">
        <v>1</v>
      </c>
      <c r="AC230" s="8">
        <v>9</v>
      </c>
      <c r="AD230" s="8">
        <v>100</v>
      </c>
      <c r="AE230" s="8" t="e">
        <f>VLOOKUP(D230,#REF!,5,0)</f>
        <v>#REF!</v>
      </c>
      <c r="AF230" s="8" t="e">
        <f t="shared" si="1"/>
        <v>#REF!</v>
      </c>
      <c r="AG230" s="8" t="s">
        <v>587</v>
      </c>
      <c r="AH230" s="8" t="s">
        <v>695</v>
      </c>
      <c r="AI230" s="8" t="s">
        <v>485</v>
      </c>
      <c r="AJ230" s="8" t="s">
        <v>709</v>
      </c>
      <c r="AK230" s="8" t="s">
        <v>603</v>
      </c>
      <c r="AL230" s="8">
        <v>7</v>
      </c>
      <c r="AM230" s="8" t="s">
        <v>242</v>
      </c>
      <c r="AN230" s="16" t="s">
        <v>2381</v>
      </c>
      <c r="AO230" s="17" t="s">
        <v>2382</v>
      </c>
      <c r="AP230" s="18" t="s">
        <v>2383</v>
      </c>
      <c r="AQ230" s="18" t="s">
        <v>686</v>
      </c>
      <c r="AR230" s="17" t="s">
        <v>2384</v>
      </c>
      <c r="AS230" s="18" t="s">
        <v>2385</v>
      </c>
      <c r="AT230" s="18" t="s">
        <v>579</v>
      </c>
      <c r="AU230" s="18" t="e">
        <f t="shared" si="2"/>
        <v>#REF!</v>
      </c>
      <c r="AV230" s="18" t="s">
        <v>596</v>
      </c>
      <c r="AW230" s="18" t="s">
        <v>597</v>
      </c>
      <c r="AX230" s="18" t="s">
        <v>596</v>
      </c>
      <c r="AY230" s="19">
        <v>45226</v>
      </c>
      <c r="AZ230" s="18"/>
      <c r="BA230" s="18" t="e">
        <f t="shared" si="3"/>
        <v>#REF!</v>
      </c>
      <c r="BB230" s="26" t="s">
        <v>702</v>
      </c>
      <c r="BC230" s="18" t="s">
        <v>596</v>
      </c>
      <c r="BD230" s="19">
        <v>45226</v>
      </c>
      <c r="BE230" s="18"/>
      <c r="BF230" s="18" t="e">
        <f t="shared" si="4"/>
        <v>#REF!</v>
      </c>
      <c r="BG230" s="18"/>
      <c r="BH230" s="18"/>
      <c r="BI230" s="18"/>
      <c r="BJ230" s="18" t="e">
        <f t="shared" si="5"/>
        <v>#REF!</v>
      </c>
      <c r="BK230" s="18" t="e">
        <f t="shared" si="6"/>
        <v>#REF!</v>
      </c>
    </row>
    <row r="231" spans="1:63" ht="13">
      <c r="A231" s="11">
        <v>230</v>
      </c>
      <c r="B231" s="11" t="s">
        <v>22</v>
      </c>
      <c r="C231" s="11" t="s">
        <v>4</v>
      </c>
      <c r="D231" s="11" t="s">
        <v>109</v>
      </c>
      <c r="E231" s="12" t="str">
        <f t="shared" si="0"/>
        <v>JKEZ0067 - Changsari - Farhan Tyre Service</v>
      </c>
      <c r="F231" s="11" t="s">
        <v>2386</v>
      </c>
      <c r="G231" s="11" t="s">
        <v>2387</v>
      </c>
      <c r="H231" s="11" t="s">
        <v>447</v>
      </c>
      <c r="I231" s="11"/>
      <c r="J231" s="11" t="s">
        <v>485</v>
      </c>
      <c r="K231" s="11" t="s">
        <v>1235</v>
      </c>
      <c r="L231" s="8"/>
      <c r="M231" s="8" t="s">
        <v>666</v>
      </c>
      <c r="N231" s="11" t="s">
        <v>667</v>
      </c>
      <c r="O231" s="11" t="s">
        <v>2388</v>
      </c>
      <c r="P231" s="11" t="s">
        <v>2389</v>
      </c>
      <c r="Q231" s="32"/>
      <c r="R231" s="33" t="s">
        <v>2390</v>
      </c>
      <c r="S231" s="32">
        <v>781101</v>
      </c>
      <c r="T231" s="13" t="s">
        <v>42</v>
      </c>
      <c r="U231" s="13" t="s">
        <v>354</v>
      </c>
      <c r="V231" s="13" t="s">
        <v>2391</v>
      </c>
      <c r="W231" s="11">
        <v>26.242989999999999</v>
      </c>
      <c r="X231" s="11">
        <v>91.689128999999994</v>
      </c>
      <c r="Y231" s="11" t="s">
        <v>1364</v>
      </c>
      <c r="Z231" s="14" t="e">
        <f ca="1">IF(_xludf.MAXIFS(#REF!,#REF!,D231)=0,"Before 31st Aug'23",_xludf.MAXIFS(#REF!,#REF!,D231))</f>
        <v>#NAME?</v>
      </c>
      <c r="AA231" s="8" t="e">
        <f>COUNTIFS(#REF!,E231,#REF!,"&gt;0")</f>
        <v>#REF!</v>
      </c>
      <c r="AB231" s="15">
        <v>1</v>
      </c>
      <c r="AC231" s="8">
        <v>0</v>
      </c>
      <c r="AD231" s="8">
        <v>30</v>
      </c>
      <c r="AE231" s="8">
        <v>0</v>
      </c>
      <c r="AF231" s="8" t="e">
        <f t="shared" si="1"/>
        <v>#REF!</v>
      </c>
      <c r="AG231" s="8" t="s">
        <v>587</v>
      </c>
      <c r="AH231" s="8" t="s">
        <v>602</v>
      </c>
      <c r="AI231" s="8" t="s">
        <v>8</v>
      </c>
      <c r="AJ231" s="8" t="s">
        <v>4</v>
      </c>
      <c r="AK231" s="8" t="s">
        <v>284</v>
      </c>
      <c r="AL231" s="8">
        <v>6</v>
      </c>
      <c r="AM231" s="8" t="s">
        <v>240</v>
      </c>
      <c r="AN231" s="16" t="s">
        <v>2392</v>
      </c>
      <c r="AO231" s="8"/>
      <c r="AP231" s="18" t="s">
        <v>2388</v>
      </c>
      <c r="AQ231" s="18" t="s">
        <v>593</v>
      </c>
      <c r="AR231" s="17" t="s">
        <v>2393</v>
      </c>
      <c r="AS231" s="18" t="s">
        <v>2394</v>
      </c>
      <c r="AT231" s="18" t="s">
        <v>579</v>
      </c>
      <c r="AU231" s="18" t="e">
        <f t="shared" si="2"/>
        <v>#REF!</v>
      </c>
      <c r="AV231" s="18" t="s">
        <v>609</v>
      </c>
      <c r="AW231" s="18"/>
      <c r="AX231" s="18"/>
      <c r="AY231" s="18"/>
      <c r="AZ231" s="18"/>
      <c r="BA231" s="18" t="e">
        <f t="shared" si="3"/>
        <v>#REF!</v>
      </c>
      <c r="BB231" s="26" t="s">
        <v>702</v>
      </c>
      <c r="BC231" s="18" t="s">
        <v>609</v>
      </c>
      <c r="BD231" s="18"/>
      <c r="BE231" s="18"/>
      <c r="BF231" s="18" t="e">
        <f t="shared" si="4"/>
        <v>#REF!</v>
      </c>
      <c r="BG231" s="18"/>
      <c r="BH231" s="18"/>
      <c r="BI231" s="18"/>
      <c r="BJ231" s="18" t="e">
        <f t="shared" si="5"/>
        <v>#REF!</v>
      </c>
      <c r="BK231" s="18" t="e">
        <f t="shared" si="6"/>
        <v>#REF!</v>
      </c>
    </row>
    <row r="232" spans="1:63" ht="13">
      <c r="A232" s="11">
        <v>231</v>
      </c>
      <c r="B232" s="11" t="s">
        <v>22</v>
      </c>
      <c r="C232" s="11" t="s">
        <v>4</v>
      </c>
      <c r="D232" s="11" t="s">
        <v>169</v>
      </c>
      <c r="E232" s="12" t="str">
        <f t="shared" si="0"/>
        <v>JKNZ0047 - Panipat - Surjeet Tyre Workshop</v>
      </c>
      <c r="F232" s="11" t="s">
        <v>2395</v>
      </c>
      <c r="G232" s="11" t="s">
        <v>164</v>
      </c>
      <c r="H232" s="11" t="s">
        <v>809</v>
      </c>
      <c r="I232" s="11" t="s">
        <v>9</v>
      </c>
      <c r="J232" s="11" t="s">
        <v>485</v>
      </c>
      <c r="K232" s="11" t="s">
        <v>1235</v>
      </c>
      <c r="L232" s="8"/>
      <c r="M232" s="8" t="s">
        <v>429</v>
      </c>
      <c r="N232" s="11" t="s">
        <v>776</v>
      </c>
      <c r="O232" s="11" t="s">
        <v>203</v>
      </c>
      <c r="P232" s="11" t="s">
        <v>2396</v>
      </c>
      <c r="Q232" s="64"/>
      <c r="R232" s="65"/>
      <c r="S232" s="64"/>
      <c r="T232" s="66" t="s">
        <v>24</v>
      </c>
      <c r="U232" s="66" t="s">
        <v>164</v>
      </c>
      <c r="V232" s="66" t="s">
        <v>2397</v>
      </c>
      <c r="W232" s="11">
        <v>29.3314108</v>
      </c>
      <c r="X232" s="11">
        <v>76.937469699999994</v>
      </c>
      <c r="Y232" s="11" t="s">
        <v>509</v>
      </c>
      <c r="Z232" s="14" t="e">
        <f ca="1">IF(_xludf.MAXIFS(#REF!,#REF!,D232)=0,"Before 31st Aug'23",_xludf.MAXIFS(#REF!,#REF!,D232))</f>
        <v>#NAME?</v>
      </c>
      <c r="AA232" s="8" t="e">
        <f>COUNTIFS(#REF!,E232,#REF!,"&gt;0")</f>
        <v>#REF!</v>
      </c>
      <c r="AB232" s="15">
        <v>1</v>
      </c>
      <c r="AC232" s="8">
        <v>0</v>
      </c>
      <c r="AD232" s="8">
        <v>104</v>
      </c>
      <c r="AE232" s="8" t="e">
        <f>VLOOKUP(D232,#REF!,5,0)</f>
        <v>#REF!</v>
      </c>
      <c r="AF232" s="8" t="e">
        <f t="shared" si="1"/>
        <v>#REF!</v>
      </c>
      <c r="AG232" s="8" t="s">
        <v>587</v>
      </c>
      <c r="AH232" s="8" t="s">
        <v>588</v>
      </c>
      <c r="AI232" s="8" t="s">
        <v>8</v>
      </c>
      <c r="AJ232" s="8" t="s">
        <v>4</v>
      </c>
      <c r="AK232" s="8" t="s">
        <v>276</v>
      </c>
      <c r="AL232" s="8">
        <v>7</v>
      </c>
      <c r="AM232" s="8" t="s">
        <v>240</v>
      </c>
      <c r="AN232" s="16" t="s">
        <v>2398</v>
      </c>
      <c r="AO232" s="17" t="s">
        <v>2399</v>
      </c>
      <c r="AP232" s="18" t="s">
        <v>203</v>
      </c>
      <c r="AQ232" s="18" t="s">
        <v>2400</v>
      </c>
      <c r="AR232" s="17" t="s">
        <v>2401</v>
      </c>
      <c r="AS232" s="18" t="s">
        <v>2402</v>
      </c>
      <c r="AT232" s="18" t="s">
        <v>579</v>
      </c>
      <c r="AU232" s="18" t="e">
        <f t="shared" si="2"/>
        <v>#REF!</v>
      </c>
      <c r="AV232" s="18" t="s">
        <v>596</v>
      </c>
      <c r="AW232" s="18"/>
      <c r="AX232" s="18"/>
      <c r="AY232" s="18"/>
      <c r="AZ232" s="18"/>
      <c r="BA232" s="18" t="e">
        <f t="shared" si="3"/>
        <v>#REF!</v>
      </c>
      <c r="BB232" s="18" t="s">
        <v>702</v>
      </c>
      <c r="BC232" s="18" t="s">
        <v>609</v>
      </c>
      <c r="BD232" s="18"/>
      <c r="BE232" s="18"/>
      <c r="BF232" s="18" t="e">
        <f t="shared" si="4"/>
        <v>#REF!</v>
      </c>
      <c r="BG232" s="18"/>
      <c r="BH232" s="18"/>
      <c r="BI232" s="18"/>
      <c r="BJ232" s="18" t="e">
        <f t="shared" si="5"/>
        <v>#REF!</v>
      </c>
      <c r="BK232" s="18" t="e">
        <f t="shared" si="6"/>
        <v>#REF!</v>
      </c>
    </row>
    <row r="233" spans="1:63" ht="13">
      <c r="A233" s="11">
        <v>232</v>
      </c>
      <c r="B233" s="11" t="s">
        <v>22</v>
      </c>
      <c r="C233" s="11" t="s">
        <v>4</v>
      </c>
      <c r="D233" s="11" t="s">
        <v>26</v>
      </c>
      <c r="E233" s="12" t="str">
        <f t="shared" si="0"/>
        <v>JKNZ0048 - Bilaspur - Tejpal Tyre Mistri</v>
      </c>
      <c r="F233" s="11" t="s">
        <v>2403</v>
      </c>
      <c r="G233" s="11" t="s">
        <v>105</v>
      </c>
      <c r="H233" s="11" t="s">
        <v>468</v>
      </c>
      <c r="I233" s="11" t="s">
        <v>2404</v>
      </c>
      <c r="J233" s="11" t="s">
        <v>579</v>
      </c>
      <c r="K233" s="11" t="s">
        <v>1235</v>
      </c>
      <c r="L233" s="8"/>
      <c r="M233" s="8" t="s">
        <v>429</v>
      </c>
      <c r="N233" s="11" t="s">
        <v>776</v>
      </c>
      <c r="O233" s="11" t="s">
        <v>2405</v>
      </c>
      <c r="P233" s="11">
        <v>8295242787</v>
      </c>
      <c r="Q233" s="64"/>
      <c r="R233" s="65"/>
      <c r="S233" s="64"/>
      <c r="T233" s="66" t="s">
        <v>24</v>
      </c>
      <c r="U233" s="66" t="s">
        <v>228</v>
      </c>
      <c r="V233" s="66" t="s">
        <v>2406</v>
      </c>
      <c r="W233" s="11">
        <v>28.272561499999998</v>
      </c>
      <c r="X233" s="11">
        <v>76.833129799999995</v>
      </c>
      <c r="Y233" s="11" t="s">
        <v>2407</v>
      </c>
      <c r="Z233" s="14" t="e">
        <f ca="1">IF(_xludf.MAXIFS(#REF!,#REF!,D233)=0,"Before 31st Aug'23",_xludf.MAXIFS(#REF!,#REF!,D233))</f>
        <v>#NAME?</v>
      </c>
      <c r="AA233" s="8" t="e">
        <f>COUNTIFS(#REF!,E233,#REF!,"&gt;0")</f>
        <v>#REF!</v>
      </c>
      <c r="AB233" s="15">
        <v>0</v>
      </c>
      <c r="AC233" s="8">
        <v>0</v>
      </c>
      <c r="AD233" s="8">
        <v>162</v>
      </c>
      <c r="AE233" s="8">
        <v>0</v>
      </c>
      <c r="AF233" s="8" t="e">
        <f t="shared" si="1"/>
        <v>#REF!</v>
      </c>
      <c r="AG233" s="8" t="s">
        <v>587</v>
      </c>
      <c r="AH233" s="8" t="s">
        <v>588</v>
      </c>
      <c r="AI233" s="8" t="s">
        <v>485</v>
      </c>
      <c r="AJ233" s="8" t="s">
        <v>589</v>
      </c>
      <c r="AK233" s="8" t="s">
        <v>276</v>
      </c>
      <c r="AL233" s="8">
        <v>9</v>
      </c>
      <c r="AM233" s="8" t="s">
        <v>2408</v>
      </c>
      <c r="AN233" s="16" t="s">
        <v>2409</v>
      </c>
      <c r="AO233" s="8"/>
      <c r="AP233" s="18" t="s">
        <v>2405</v>
      </c>
      <c r="AQ233" s="18" t="s">
        <v>606</v>
      </c>
      <c r="AR233" s="17" t="s">
        <v>2410</v>
      </c>
      <c r="AS233" s="18" t="s">
        <v>2298</v>
      </c>
      <c r="AT233" s="18" t="s">
        <v>579</v>
      </c>
      <c r="AU233" s="18" t="e">
        <f t="shared" si="2"/>
        <v>#REF!</v>
      </c>
      <c r="AV233" s="18" t="s">
        <v>596</v>
      </c>
      <c r="AW233" s="18"/>
      <c r="AX233" s="18"/>
      <c r="AY233" s="18"/>
      <c r="AZ233" s="18"/>
      <c r="BA233" s="18" t="e">
        <f t="shared" si="3"/>
        <v>#REF!</v>
      </c>
      <c r="BB233" s="18" t="s">
        <v>702</v>
      </c>
      <c r="BC233" s="18" t="s">
        <v>609</v>
      </c>
      <c r="BD233" s="18"/>
      <c r="BE233" s="18"/>
      <c r="BF233" s="18" t="e">
        <f t="shared" si="4"/>
        <v>#REF!</v>
      </c>
      <c r="BG233" s="18"/>
      <c r="BH233" s="18"/>
      <c r="BI233" s="18"/>
      <c r="BJ233" s="18" t="e">
        <f t="shared" si="5"/>
        <v>#REF!</v>
      </c>
      <c r="BK233" s="18" t="e">
        <f t="shared" si="6"/>
        <v>#REF!</v>
      </c>
    </row>
    <row r="234" spans="1:63" ht="13">
      <c r="A234" s="11">
        <v>233</v>
      </c>
      <c r="B234" s="11" t="s">
        <v>22</v>
      </c>
      <c r="C234" s="11" t="s">
        <v>4</v>
      </c>
      <c r="D234" s="11" t="s">
        <v>92</v>
      </c>
      <c r="E234" s="44" t="str">
        <f t="shared" si="0"/>
        <v>JKEZ0068 - Chas Road Jainamore ( Bokaro ) - Md Jamshed Tyre Repair Shop</v>
      </c>
      <c r="F234" s="11" t="s">
        <v>2411</v>
      </c>
      <c r="G234" s="11" t="s">
        <v>2412</v>
      </c>
      <c r="H234" s="11" t="s">
        <v>809</v>
      </c>
      <c r="I234" s="11" t="s">
        <v>9</v>
      </c>
      <c r="J234" s="11" t="s">
        <v>485</v>
      </c>
      <c r="K234" s="11" t="s">
        <v>633</v>
      </c>
      <c r="L234" s="8" t="s">
        <v>2413</v>
      </c>
      <c r="M234" s="8" t="s">
        <v>666</v>
      </c>
      <c r="N234" s="11" t="s">
        <v>776</v>
      </c>
      <c r="O234" s="11" t="s">
        <v>2414</v>
      </c>
      <c r="P234" s="11">
        <v>8409635706</v>
      </c>
      <c r="Q234" s="64"/>
      <c r="R234" s="65" t="s">
        <v>2415</v>
      </c>
      <c r="S234" s="64">
        <v>829301</v>
      </c>
      <c r="T234" s="66" t="s">
        <v>16</v>
      </c>
      <c r="U234" s="66" t="s">
        <v>161</v>
      </c>
      <c r="V234" s="66" t="s">
        <v>2416</v>
      </c>
      <c r="W234" s="69">
        <v>23.668778199999998</v>
      </c>
      <c r="X234" s="69">
        <v>86.023632000000006</v>
      </c>
      <c r="Y234" s="11" t="s">
        <v>509</v>
      </c>
      <c r="Z234" s="14" t="e">
        <f ca="1">IF(_xludf.MAXIFS(#REF!,#REF!,D234)=0,"Before 31st Aug'23",_xludf.MAXIFS(#REF!,#REF!,D234))</f>
        <v>#NAME?</v>
      </c>
      <c r="AA234" s="8" t="e">
        <f>COUNTIFS(#REF!,E234,#REF!,"&gt;0")</f>
        <v>#REF!</v>
      </c>
      <c r="AB234" s="15">
        <v>2</v>
      </c>
      <c r="AC234" s="8">
        <v>0</v>
      </c>
      <c r="AD234" s="8">
        <v>0</v>
      </c>
      <c r="AE234" s="8">
        <v>0</v>
      </c>
      <c r="AF234" s="8" t="e">
        <f t="shared" si="1"/>
        <v>#REF!</v>
      </c>
      <c r="AG234" s="8" t="s">
        <v>587</v>
      </c>
      <c r="AH234" s="8" t="s">
        <v>588</v>
      </c>
      <c r="AI234" s="8" t="s">
        <v>8</v>
      </c>
      <c r="AJ234" s="8" t="s">
        <v>4</v>
      </c>
      <c r="AK234" s="8" t="s">
        <v>276</v>
      </c>
      <c r="AL234" s="8">
        <v>7</v>
      </c>
      <c r="AM234" s="8" t="s">
        <v>242</v>
      </c>
      <c r="AN234" s="16" t="s">
        <v>2417</v>
      </c>
      <c r="AO234" s="8"/>
      <c r="AP234" s="18" t="s">
        <v>2414</v>
      </c>
      <c r="AQ234" s="18" t="s">
        <v>839</v>
      </c>
      <c r="AR234" s="17" t="s">
        <v>2418</v>
      </c>
      <c r="AS234" s="18" t="s">
        <v>2419</v>
      </c>
      <c r="AT234" s="18" t="s">
        <v>579</v>
      </c>
      <c r="AU234" s="18" t="e">
        <f t="shared" si="2"/>
        <v>#REF!</v>
      </c>
      <c r="AV234" s="18" t="s">
        <v>596</v>
      </c>
      <c r="AW234" s="18" t="s">
        <v>597</v>
      </c>
      <c r="AX234" s="18"/>
      <c r="AY234" s="18"/>
      <c r="AZ234" s="18"/>
      <c r="BA234" s="18" t="e">
        <f t="shared" si="3"/>
        <v>#REF!</v>
      </c>
      <c r="BB234" s="26" t="s">
        <v>702</v>
      </c>
      <c r="BC234" s="18" t="s">
        <v>596</v>
      </c>
      <c r="BD234" s="18"/>
      <c r="BE234" s="18"/>
      <c r="BF234" s="18" t="e">
        <f t="shared" si="4"/>
        <v>#REF!</v>
      </c>
      <c r="BG234" s="18"/>
      <c r="BH234" s="18"/>
      <c r="BI234" s="18"/>
      <c r="BJ234" s="18" t="e">
        <f t="shared" si="5"/>
        <v>#REF!</v>
      </c>
      <c r="BK234" s="18" t="e">
        <f t="shared" si="6"/>
        <v>#REF!</v>
      </c>
    </row>
    <row r="235" spans="1:63" ht="13">
      <c r="A235" s="11">
        <v>234</v>
      </c>
      <c r="B235" s="11" t="s">
        <v>2420</v>
      </c>
      <c r="C235" s="11" t="s">
        <v>4</v>
      </c>
      <c r="D235" s="11" t="s">
        <v>78</v>
      </c>
      <c r="E235" s="12" t="str">
        <f t="shared" si="0"/>
        <v>JKWZ0091 - Bharuch Vadodara - Sarvottam Tyre &amp; Pressure Grease Service</v>
      </c>
      <c r="F235" s="11" t="s">
        <v>2421</v>
      </c>
      <c r="G235" s="11" t="s">
        <v>2422</v>
      </c>
      <c r="H235" s="11" t="s">
        <v>809</v>
      </c>
      <c r="I235" s="11" t="s">
        <v>14</v>
      </c>
      <c r="J235" s="11" t="s">
        <v>485</v>
      </c>
      <c r="K235" s="11" t="s">
        <v>1235</v>
      </c>
      <c r="L235" s="8"/>
      <c r="M235" s="8" t="s">
        <v>581</v>
      </c>
      <c r="N235" s="11" t="s">
        <v>776</v>
      </c>
      <c r="O235" s="11" t="s">
        <v>2423</v>
      </c>
      <c r="P235" s="11">
        <v>8849286618</v>
      </c>
      <c r="Q235" s="27"/>
      <c r="R235" s="28" t="s">
        <v>2424</v>
      </c>
      <c r="S235" s="64">
        <v>392210</v>
      </c>
      <c r="T235" s="66" t="s">
        <v>15</v>
      </c>
      <c r="U235" s="66" t="s">
        <v>236</v>
      </c>
      <c r="V235" s="66" t="s">
        <v>2425</v>
      </c>
      <c r="W235" s="11">
        <v>21.766553600000002</v>
      </c>
      <c r="X235" s="11">
        <v>73.022728499999999</v>
      </c>
      <c r="Y235" s="11" t="s">
        <v>365</v>
      </c>
      <c r="Z235" s="14" t="e">
        <f ca="1">IF(_xludf.MAXIFS(#REF!,#REF!,D235)=0,"Before 31st Aug'23",_xludf.MAXIFS(#REF!,#REF!,D235))</f>
        <v>#NAME?</v>
      </c>
      <c r="AA235" s="8" t="e">
        <f>COUNTIFS(#REF!,E235,#REF!,"&gt;0")</f>
        <v>#REF!</v>
      </c>
      <c r="AB235" s="15">
        <v>55</v>
      </c>
      <c r="AC235" s="8">
        <v>144</v>
      </c>
      <c r="AD235" s="8">
        <v>46</v>
      </c>
      <c r="AE235" s="8" t="e">
        <f>VLOOKUP(D235,#REF!,5,0)</f>
        <v>#REF!</v>
      </c>
      <c r="AF235" s="8" t="e">
        <f t="shared" si="1"/>
        <v>#REF!</v>
      </c>
      <c r="AG235" s="8" t="s">
        <v>587</v>
      </c>
      <c r="AH235" s="8" t="s">
        <v>588</v>
      </c>
      <c r="AI235" s="8" t="s">
        <v>485</v>
      </c>
      <c r="AJ235" s="8" t="s">
        <v>709</v>
      </c>
      <c r="AK235" s="8" t="s">
        <v>276</v>
      </c>
      <c r="AL235" s="8">
        <v>7</v>
      </c>
      <c r="AM235" s="8" t="s">
        <v>224</v>
      </c>
      <c r="AN235" s="16" t="s">
        <v>2426</v>
      </c>
      <c r="AO235" s="8"/>
      <c r="AP235" s="18" t="s">
        <v>2423</v>
      </c>
      <c r="AQ235" s="18" t="s">
        <v>839</v>
      </c>
      <c r="AR235" s="17" t="s">
        <v>2427</v>
      </c>
      <c r="AS235" s="18" t="s">
        <v>2428</v>
      </c>
      <c r="AT235" s="18" t="s">
        <v>579</v>
      </c>
      <c r="AU235" s="18" t="e">
        <f t="shared" si="2"/>
        <v>#REF!</v>
      </c>
      <c r="AV235" s="18" t="s">
        <v>596</v>
      </c>
      <c r="AW235" s="18"/>
      <c r="AX235" s="18" t="s">
        <v>596</v>
      </c>
      <c r="AY235" s="19">
        <v>45283</v>
      </c>
      <c r="AZ235" s="18"/>
      <c r="BA235" s="18" t="e">
        <f t="shared" si="3"/>
        <v>#REF!</v>
      </c>
      <c r="BB235" s="26" t="s">
        <v>702</v>
      </c>
      <c r="BC235" s="18" t="s">
        <v>609</v>
      </c>
      <c r="BD235" s="18"/>
      <c r="BE235" s="18"/>
      <c r="BF235" s="18" t="e">
        <f t="shared" si="4"/>
        <v>#REF!</v>
      </c>
      <c r="BG235" s="18"/>
      <c r="BH235" s="18"/>
      <c r="BI235" s="18"/>
      <c r="BJ235" s="18" t="e">
        <f t="shared" si="5"/>
        <v>#REF!</v>
      </c>
      <c r="BK235" s="18" t="e">
        <f t="shared" si="6"/>
        <v>#REF!</v>
      </c>
    </row>
    <row r="236" spans="1:63" ht="13">
      <c r="A236" s="11">
        <v>235</v>
      </c>
      <c r="B236" s="11" t="s">
        <v>2429</v>
      </c>
      <c r="C236" s="11" t="s">
        <v>4</v>
      </c>
      <c r="D236" s="11" t="s">
        <v>99</v>
      </c>
      <c r="E236" s="12" t="str">
        <f t="shared" si="0"/>
        <v>JKSZ0028 - Akkireddypalem- NH-5 - Sri Ganga Tyre Works</v>
      </c>
      <c r="F236" s="11" t="s">
        <v>2430</v>
      </c>
      <c r="G236" s="11" t="s">
        <v>2431</v>
      </c>
      <c r="H236" s="11" t="s">
        <v>809</v>
      </c>
      <c r="I236" s="11" t="s">
        <v>9</v>
      </c>
      <c r="J236" s="11" t="s">
        <v>485</v>
      </c>
      <c r="K236" s="11" t="s">
        <v>681</v>
      </c>
      <c r="L236" s="8"/>
      <c r="M236" s="8" t="s">
        <v>1042</v>
      </c>
      <c r="N236" s="11" t="s">
        <v>776</v>
      </c>
      <c r="O236" s="11" t="s">
        <v>2432</v>
      </c>
      <c r="P236" s="11" t="s">
        <v>2433</v>
      </c>
      <c r="Q236" s="11"/>
      <c r="R236" s="12"/>
      <c r="S236" s="11"/>
      <c r="T236" s="11" t="s">
        <v>32</v>
      </c>
      <c r="U236" s="11" t="s">
        <v>1139</v>
      </c>
      <c r="V236" s="13" t="s">
        <v>2434</v>
      </c>
      <c r="W236" s="11">
        <v>17.7144385</v>
      </c>
      <c r="X236" s="11">
        <v>83.204599700000003</v>
      </c>
      <c r="Y236" s="11" t="s">
        <v>2435</v>
      </c>
      <c r="Z236" s="14" t="e">
        <f ca="1">IF(_xludf.MAXIFS(#REF!,#REF!,D236)=0,"Before 31st Aug'23",_xludf.MAXIFS(#REF!,#REF!,D236))</f>
        <v>#NAME?</v>
      </c>
      <c r="AA236" s="8" t="e">
        <f>COUNTIFS(#REF!,E236,#REF!,"&gt;0")</f>
        <v>#REF!</v>
      </c>
      <c r="AB236" s="15">
        <v>0</v>
      </c>
      <c r="AC236" s="8">
        <v>0</v>
      </c>
      <c r="AD236" s="8">
        <v>28</v>
      </c>
      <c r="AE236" s="8">
        <v>0</v>
      </c>
      <c r="AF236" s="8" t="e">
        <f t="shared" si="1"/>
        <v>#REF!</v>
      </c>
      <c r="AG236" s="8" t="s">
        <v>587</v>
      </c>
      <c r="AH236" s="8" t="s">
        <v>588</v>
      </c>
      <c r="AI236" s="8" t="s">
        <v>8</v>
      </c>
      <c r="AJ236" s="8" t="s">
        <v>4</v>
      </c>
      <c r="AK236" s="8" t="s">
        <v>637</v>
      </c>
      <c r="AL236" s="8">
        <v>9</v>
      </c>
      <c r="AM236" s="8" t="s">
        <v>240</v>
      </c>
      <c r="AN236" s="16" t="s">
        <v>2436</v>
      </c>
      <c r="AO236" s="8"/>
      <c r="AP236" s="18" t="s">
        <v>2432</v>
      </c>
      <c r="AQ236" s="18" t="s">
        <v>828</v>
      </c>
      <c r="AR236" s="17" t="s">
        <v>2437</v>
      </c>
      <c r="AS236" s="18" t="s">
        <v>2438</v>
      </c>
      <c r="AT236" s="18" t="s">
        <v>485</v>
      </c>
      <c r="AU236" s="18" t="e">
        <f t="shared" si="2"/>
        <v>#REF!</v>
      </c>
      <c r="AV236" s="18" t="s">
        <v>596</v>
      </c>
      <c r="AW236" s="18"/>
      <c r="AX236" s="18" t="s">
        <v>596</v>
      </c>
      <c r="AY236" s="19">
        <v>45226</v>
      </c>
      <c r="AZ236" s="18"/>
      <c r="BA236" s="18" t="e">
        <f t="shared" si="3"/>
        <v>#REF!</v>
      </c>
      <c r="BB236" s="26" t="s">
        <v>702</v>
      </c>
      <c r="BC236" s="18" t="s">
        <v>609</v>
      </c>
      <c r="BD236" s="18"/>
      <c r="BE236" s="18"/>
      <c r="BF236" s="18" t="e">
        <f t="shared" si="4"/>
        <v>#REF!</v>
      </c>
      <c r="BG236" s="18"/>
      <c r="BH236" s="18"/>
      <c r="BI236" s="18"/>
      <c r="BJ236" s="18" t="e">
        <f t="shared" si="5"/>
        <v>#REF!</v>
      </c>
      <c r="BK236" s="18" t="e">
        <f t="shared" si="6"/>
        <v>#REF!</v>
      </c>
    </row>
    <row r="237" spans="1:63" ht="13">
      <c r="A237" s="11">
        <v>236</v>
      </c>
      <c r="B237" s="11" t="s">
        <v>2439</v>
      </c>
      <c r="C237" s="11" t="s">
        <v>4</v>
      </c>
      <c r="D237" s="11" t="s">
        <v>2440</v>
      </c>
      <c r="E237" s="12" t="str">
        <f t="shared" si="0"/>
        <v>JKNZ0049 - Bagru, Rj - Nisar Tyre Repair</v>
      </c>
      <c r="F237" s="11" t="s">
        <v>2441</v>
      </c>
      <c r="G237" s="11" t="s">
        <v>2442</v>
      </c>
      <c r="H237" s="11" t="s">
        <v>447</v>
      </c>
      <c r="I237" s="11"/>
      <c r="J237" s="11" t="s">
        <v>485</v>
      </c>
      <c r="K237" s="70" t="s">
        <v>633</v>
      </c>
      <c r="L237" s="8"/>
      <c r="M237" s="8" t="s">
        <v>429</v>
      </c>
      <c r="N237" s="11" t="s">
        <v>776</v>
      </c>
      <c r="O237" s="11" t="s">
        <v>283</v>
      </c>
      <c r="P237" s="11" t="s">
        <v>2443</v>
      </c>
      <c r="Q237" s="11"/>
      <c r="R237" s="12"/>
      <c r="S237" s="11"/>
      <c r="T237" s="11" t="s">
        <v>1300</v>
      </c>
      <c r="U237" s="11" t="s">
        <v>309</v>
      </c>
      <c r="V237" s="13" t="s">
        <v>2444</v>
      </c>
      <c r="W237" s="49">
        <v>26.837638999999999</v>
      </c>
      <c r="X237" s="49">
        <v>75.598528000000002</v>
      </c>
      <c r="Y237" s="11" t="s">
        <v>2445</v>
      </c>
      <c r="Z237" s="14" t="e">
        <f ca="1">IF(_xludf.MAXIFS(#REF!,#REF!,D237)=0,"Before 31st Aug'23",_xludf.MAXIFS(#REF!,#REF!,D237))</f>
        <v>#NAME?</v>
      </c>
      <c r="AA237" s="8" t="e">
        <f>COUNTIFS(#REF!,E237,#REF!,"&gt;0")</f>
        <v>#REF!</v>
      </c>
      <c r="AB237" s="15">
        <v>0</v>
      </c>
      <c r="AC237" s="8">
        <v>0</v>
      </c>
      <c r="AD237" s="8">
        <v>0</v>
      </c>
      <c r="AE237" s="8">
        <v>0</v>
      </c>
      <c r="AF237" s="8" t="e">
        <f t="shared" si="1"/>
        <v>#REF!</v>
      </c>
      <c r="AG237" s="8" t="s">
        <v>587</v>
      </c>
      <c r="AH237" s="8" t="s">
        <v>780</v>
      </c>
      <c r="AI237" s="8" t="s">
        <v>485</v>
      </c>
      <c r="AJ237" s="8" t="s">
        <v>589</v>
      </c>
      <c r="AK237" s="8" t="s">
        <v>284</v>
      </c>
      <c r="AL237" s="8">
        <v>8</v>
      </c>
      <c r="AM237" s="8" t="s">
        <v>242</v>
      </c>
      <c r="AN237" s="16"/>
      <c r="AO237" s="8"/>
      <c r="AP237" s="18"/>
      <c r="AQ237" s="18"/>
      <c r="AR237" s="8"/>
      <c r="AS237" s="18"/>
      <c r="AT237" s="18"/>
      <c r="AU237" s="18" t="e">
        <f t="shared" si="2"/>
        <v>#REF!</v>
      </c>
      <c r="AV237" s="18" t="s">
        <v>609</v>
      </c>
      <c r="AW237" s="18"/>
      <c r="AX237" s="18"/>
      <c r="AY237" s="18"/>
      <c r="AZ237" s="18"/>
      <c r="BA237" s="18" t="e">
        <f t="shared" si="3"/>
        <v>#REF!</v>
      </c>
      <c r="BB237" s="18"/>
      <c r="BC237" s="18" t="s">
        <v>609</v>
      </c>
      <c r="BD237" s="18"/>
      <c r="BE237" s="18"/>
      <c r="BF237" s="18" t="e">
        <f t="shared" si="4"/>
        <v>#REF!</v>
      </c>
      <c r="BG237" s="18"/>
      <c r="BH237" s="18"/>
      <c r="BI237" s="18"/>
      <c r="BJ237" s="18" t="e">
        <f t="shared" si="5"/>
        <v>#REF!</v>
      </c>
      <c r="BK237" s="18" t="e">
        <f t="shared" si="6"/>
        <v>#REF!</v>
      </c>
    </row>
    <row r="238" spans="1:63" ht="13">
      <c r="A238" s="11">
        <v>237</v>
      </c>
      <c r="B238" s="11" t="s">
        <v>2439</v>
      </c>
      <c r="C238" s="11" t="s">
        <v>4</v>
      </c>
      <c r="D238" s="11" t="s">
        <v>229</v>
      </c>
      <c r="E238" s="12" t="str">
        <f t="shared" si="0"/>
        <v>JKNZ0050 - Kishangarh, Rj - Bharat Tyre Service</v>
      </c>
      <c r="F238" s="11" t="s">
        <v>2446</v>
      </c>
      <c r="G238" s="11" t="s">
        <v>2447</v>
      </c>
      <c r="H238" s="11" t="s">
        <v>447</v>
      </c>
      <c r="I238" s="11"/>
      <c r="J238" s="11" t="s">
        <v>485</v>
      </c>
      <c r="K238" s="11" t="s">
        <v>1235</v>
      </c>
      <c r="L238" s="8"/>
      <c r="M238" s="8" t="s">
        <v>429</v>
      </c>
      <c r="N238" s="11" t="s">
        <v>776</v>
      </c>
      <c r="O238" s="11" t="s">
        <v>2448</v>
      </c>
      <c r="P238" s="11" t="s">
        <v>2449</v>
      </c>
      <c r="Q238" s="11"/>
      <c r="R238" s="12"/>
      <c r="S238" s="11"/>
      <c r="T238" s="11" t="s">
        <v>1300</v>
      </c>
      <c r="U238" s="11" t="s">
        <v>183</v>
      </c>
      <c r="V238" s="13" t="s">
        <v>2450</v>
      </c>
      <c r="W238" s="49">
        <v>26.593972000000001</v>
      </c>
      <c r="X238" s="49">
        <v>74.929556000000005</v>
      </c>
      <c r="Y238" s="11" t="s">
        <v>2445</v>
      </c>
      <c r="Z238" s="14" t="e">
        <f ca="1">IF(_xludf.MAXIFS(#REF!,#REF!,D238)=0,"Before 31st Aug'23",_xludf.MAXIFS(#REF!,#REF!,D238))</f>
        <v>#NAME?</v>
      </c>
      <c r="AA238" s="8" t="e">
        <f>COUNTIFS(#REF!,E238,#REF!,"&gt;0")</f>
        <v>#REF!</v>
      </c>
      <c r="AB238" s="15">
        <v>19</v>
      </c>
      <c r="AC238" s="8">
        <v>27</v>
      </c>
      <c r="AD238" s="4">
        <v>1</v>
      </c>
      <c r="AE238" s="8" t="e">
        <f>VLOOKUP(D238,#REF!,5,0)</f>
        <v>#REF!</v>
      </c>
      <c r="AF238" s="8" t="e">
        <f t="shared" si="1"/>
        <v>#REF!</v>
      </c>
      <c r="AG238" s="8" t="s">
        <v>587</v>
      </c>
      <c r="AH238" s="8" t="s">
        <v>588</v>
      </c>
      <c r="AI238" s="8" t="s">
        <v>485</v>
      </c>
      <c r="AJ238" s="8" t="s">
        <v>589</v>
      </c>
      <c r="AK238" s="8" t="s">
        <v>276</v>
      </c>
      <c r="AL238" s="8">
        <v>9</v>
      </c>
      <c r="AM238" s="8" t="s">
        <v>242</v>
      </c>
      <c r="AN238" s="16" t="s">
        <v>2451</v>
      </c>
      <c r="AO238" s="17" t="s">
        <v>2452</v>
      </c>
      <c r="AP238" s="18" t="s">
        <v>2448</v>
      </c>
      <c r="AQ238" s="18" t="s">
        <v>1086</v>
      </c>
      <c r="AR238" s="17" t="s">
        <v>2453</v>
      </c>
      <c r="AS238" s="18" t="s">
        <v>1704</v>
      </c>
      <c r="AT238" s="18" t="s">
        <v>579</v>
      </c>
      <c r="AU238" s="18" t="e">
        <f t="shared" si="2"/>
        <v>#REF!</v>
      </c>
      <c r="AV238" s="18" t="s">
        <v>609</v>
      </c>
      <c r="AW238" s="18"/>
      <c r="AX238" s="18"/>
      <c r="AY238" s="18"/>
      <c r="AZ238" s="18"/>
      <c r="BA238" s="18" t="e">
        <f t="shared" si="3"/>
        <v>#REF!</v>
      </c>
      <c r="BB238" s="18"/>
      <c r="BC238" s="18" t="s">
        <v>609</v>
      </c>
      <c r="BD238" s="18"/>
      <c r="BE238" s="18"/>
      <c r="BF238" s="18" t="e">
        <f t="shared" si="4"/>
        <v>#REF!</v>
      </c>
      <c r="BG238" s="18"/>
      <c r="BH238" s="18"/>
      <c r="BI238" s="18"/>
      <c r="BJ238" s="18" t="e">
        <f t="shared" si="5"/>
        <v>#REF!</v>
      </c>
      <c r="BK238" s="18" t="e">
        <f t="shared" si="6"/>
        <v>#REF!</v>
      </c>
    </row>
    <row r="239" spans="1:63" ht="15.75" customHeight="1">
      <c r="A239" s="11">
        <v>238</v>
      </c>
      <c r="B239" s="71">
        <v>44932</v>
      </c>
      <c r="C239" s="11" t="s">
        <v>4</v>
      </c>
      <c r="D239" s="11" t="s">
        <v>248</v>
      </c>
      <c r="E239" s="12" t="str">
        <f t="shared" si="0"/>
        <v>JKNZ0051 - Kheri Toll Plaza, Rj - Siddiqui Tyre Service</v>
      </c>
      <c r="F239" s="11" t="s">
        <v>2454</v>
      </c>
      <c r="G239" s="11" t="s">
        <v>2455</v>
      </c>
      <c r="H239" s="11" t="s">
        <v>447</v>
      </c>
      <c r="I239" s="11"/>
      <c r="J239" s="11" t="s">
        <v>485</v>
      </c>
      <c r="K239" s="11" t="s">
        <v>1235</v>
      </c>
      <c r="L239" s="8"/>
      <c r="M239" s="8" t="s">
        <v>429</v>
      </c>
      <c r="N239" s="11" t="s">
        <v>776</v>
      </c>
      <c r="O239" s="11" t="s">
        <v>2456</v>
      </c>
      <c r="P239" s="11" t="s">
        <v>2457</v>
      </c>
      <c r="Q239" s="11"/>
      <c r="R239" s="12" t="s">
        <v>2458</v>
      </c>
      <c r="S239" s="11"/>
      <c r="T239" s="11" t="s">
        <v>1300</v>
      </c>
      <c r="U239" s="11" t="s">
        <v>183</v>
      </c>
      <c r="V239" s="72" t="s">
        <v>2459</v>
      </c>
      <c r="W239" s="49">
        <v>26.1054204</v>
      </c>
      <c r="X239" s="49">
        <v>74.684522299999998</v>
      </c>
      <c r="Y239" s="11" t="s">
        <v>2445</v>
      </c>
      <c r="Z239" s="14" t="e">
        <f ca="1">IF(_xludf.MAXIFS(#REF!,#REF!,D239)=0,"Before 31st Aug'23",_xludf.MAXIFS(#REF!,#REF!,D239))</f>
        <v>#NAME?</v>
      </c>
      <c r="AA239" s="8" t="e">
        <f>COUNTIFS(#REF!,E239,#REF!,"&gt;0")</f>
        <v>#REF!</v>
      </c>
      <c r="AB239" s="15">
        <v>8</v>
      </c>
      <c r="AC239" s="8">
        <v>22</v>
      </c>
      <c r="AD239" s="8">
        <v>2</v>
      </c>
      <c r="AE239" s="8" t="e">
        <f>VLOOKUP(D239,#REF!,5,0)</f>
        <v>#REF!</v>
      </c>
      <c r="AF239" s="8" t="e">
        <f t="shared" si="1"/>
        <v>#REF!</v>
      </c>
      <c r="AG239" s="8" t="s">
        <v>587</v>
      </c>
      <c r="AH239" s="8" t="s">
        <v>602</v>
      </c>
      <c r="AI239" s="8" t="s">
        <v>485</v>
      </c>
      <c r="AJ239" s="8" t="s">
        <v>589</v>
      </c>
      <c r="AK239" s="8" t="s">
        <v>603</v>
      </c>
      <c r="AL239" s="8">
        <v>8</v>
      </c>
      <c r="AM239" s="8" t="s">
        <v>242</v>
      </c>
      <c r="AN239" s="16" t="s">
        <v>2460</v>
      </c>
      <c r="AO239" s="17" t="s">
        <v>2461</v>
      </c>
      <c r="AP239" s="18" t="s">
        <v>2456</v>
      </c>
      <c r="AQ239" s="18" t="s">
        <v>1183</v>
      </c>
      <c r="AR239" s="17" t="s">
        <v>2462</v>
      </c>
      <c r="AS239" s="18" t="s">
        <v>2463</v>
      </c>
      <c r="AT239" s="18" t="s">
        <v>579</v>
      </c>
      <c r="AU239" s="18" t="e">
        <f t="shared" si="2"/>
        <v>#REF!</v>
      </c>
      <c r="AV239" s="18" t="s">
        <v>609</v>
      </c>
      <c r="AW239" s="18"/>
      <c r="AX239" s="18"/>
      <c r="AY239" s="18"/>
      <c r="AZ239" s="18"/>
      <c r="BA239" s="18" t="e">
        <f t="shared" si="3"/>
        <v>#REF!</v>
      </c>
      <c r="BB239" s="18"/>
      <c r="BC239" s="18" t="s">
        <v>609</v>
      </c>
      <c r="BD239" s="18"/>
      <c r="BE239" s="18"/>
      <c r="BF239" s="18" t="e">
        <f t="shared" si="4"/>
        <v>#REF!</v>
      </c>
      <c r="BG239" s="18"/>
      <c r="BH239" s="18"/>
      <c r="BI239" s="18"/>
      <c r="BJ239" s="18" t="e">
        <f t="shared" si="5"/>
        <v>#REF!</v>
      </c>
      <c r="BK239" s="18" t="e">
        <f t="shared" si="6"/>
        <v>#REF!</v>
      </c>
    </row>
    <row r="240" spans="1:63" ht="13">
      <c r="A240" s="11">
        <v>239</v>
      </c>
      <c r="B240" s="71">
        <v>44932</v>
      </c>
      <c r="C240" s="11" t="s">
        <v>4</v>
      </c>
      <c r="D240" s="11" t="s">
        <v>120</v>
      </c>
      <c r="E240" s="12" t="str">
        <f t="shared" si="0"/>
        <v>JKNZ0052 - Bhilwara, Rj - Jai Maa Joganiya Tyre Service</v>
      </c>
      <c r="F240" s="11" t="s">
        <v>2464</v>
      </c>
      <c r="G240" s="11" t="s">
        <v>2465</v>
      </c>
      <c r="H240" s="11" t="s">
        <v>447</v>
      </c>
      <c r="I240" s="11"/>
      <c r="J240" s="11" t="s">
        <v>485</v>
      </c>
      <c r="K240" s="11" t="s">
        <v>633</v>
      </c>
      <c r="L240" s="8"/>
      <c r="M240" s="8" t="s">
        <v>429</v>
      </c>
      <c r="N240" s="11" t="s">
        <v>776</v>
      </c>
      <c r="O240" s="11" t="s">
        <v>2466</v>
      </c>
      <c r="P240" s="11" t="s">
        <v>2467</v>
      </c>
      <c r="Q240" s="11"/>
      <c r="R240" s="12"/>
      <c r="S240" s="11"/>
      <c r="T240" s="11" t="s">
        <v>1300</v>
      </c>
      <c r="U240" s="11" t="s">
        <v>238</v>
      </c>
      <c r="V240" s="13" t="s">
        <v>2468</v>
      </c>
      <c r="W240" s="49">
        <v>25.403222</v>
      </c>
      <c r="X240" s="49">
        <v>74.596138999999994</v>
      </c>
      <c r="Y240" s="11" t="s">
        <v>2445</v>
      </c>
      <c r="Z240" s="14" t="e">
        <f ca="1">IF(_xludf.MAXIFS(#REF!,#REF!,D240)=0,"Before 31st Aug'23",_xludf.MAXIFS(#REF!,#REF!,D240))</f>
        <v>#NAME?</v>
      </c>
      <c r="AA240" s="8" t="e">
        <f>COUNTIFS(#REF!,E240,#REF!,"&gt;0")</f>
        <v>#REF!</v>
      </c>
      <c r="AB240" s="15">
        <v>3</v>
      </c>
      <c r="AC240" s="8">
        <v>0</v>
      </c>
      <c r="AD240" s="4">
        <v>1</v>
      </c>
      <c r="AE240" s="8">
        <v>0</v>
      </c>
      <c r="AF240" s="8" t="e">
        <f t="shared" si="1"/>
        <v>#REF!</v>
      </c>
      <c r="AG240" s="8" t="s">
        <v>587</v>
      </c>
      <c r="AH240" s="8" t="s">
        <v>602</v>
      </c>
      <c r="AI240" s="8" t="s">
        <v>485</v>
      </c>
      <c r="AJ240" s="8" t="s">
        <v>589</v>
      </c>
      <c r="AK240" s="8" t="s">
        <v>284</v>
      </c>
      <c r="AL240" s="8">
        <v>9</v>
      </c>
      <c r="AM240" s="8" t="s">
        <v>242</v>
      </c>
      <c r="AN240" s="16"/>
      <c r="AO240" s="8"/>
      <c r="AP240" s="18" t="s">
        <v>2469</v>
      </c>
      <c r="AQ240" s="36" t="s">
        <v>921</v>
      </c>
      <c r="AR240" s="37" t="s">
        <v>2470</v>
      </c>
      <c r="AS240" s="18" t="s">
        <v>2471</v>
      </c>
      <c r="AT240" s="18" t="s">
        <v>485</v>
      </c>
      <c r="AU240" s="18" t="e">
        <f t="shared" si="2"/>
        <v>#REF!</v>
      </c>
      <c r="AV240" s="18" t="s">
        <v>609</v>
      </c>
      <c r="AW240" s="18"/>
      <c r="AX240" s="18"/>
      <c r="AY240" s="18"/>
      <c r="AZ240" s="18"/>
      <c r="BA240" s="18" t="e">
        <f t="shared" si="3"/>
        <v>#REF!</v>
      </c>
      <c r="BB240" s="18"/>
      <c r="BC240" s="18" t="s">
        <v>609</v>
      </c>
      <c r="BD240" s="18"/>
      <c r="BE240" s="18"/>
      <c r="BF240" s="18" t="e">
        <f t="shared" si="4"/>
        <v>#REF!</v>
      </c>
      <c r="BG240" s="18"/>
      <c r="BH240" s="18"/>
      <c r="BI240" s="18"/>
      <c r="BJ240" s="18" t="e">
        <f t="shared" si="5"/>
        <v>#REF!</v>
      </c>
      <c r="BK240" s="18" t="e">
        <f t="shared" si="6"/>
        <v>#REF!</v>
      </c>
    </row>
    <row r="241" spans="1:63" ht="13">
      <c r="A241" s="11">
        <v>240</v>
      </c>
      <c r="B241" s="71">
        <v>44932</v>
      </c>
      <c r="C241" s="11" t="s">
        <v>2472</v>
      </c>
      <c r="D241" s="11" t="s">
        <v>258</v>
      </c>
      <c r="E241" s="12" t="str">
        <f t="shared" si="0"/>
        <v>JKNZ0053 - Gangrar, Rj - Maa Bharka Tyre Service</v>
      </c>
      <c r="F241" s="11" t="s">
        <v>2473</v>
      </c>
      <c r="G241" s="11" t="s">
        <v>442</v>
      </c>
      <c r="H241" s="11" t="s">
        <v>447</v>
      </c>
      <c r="I241" s="11"/>
      <c r="J241" s="11" t="s">
        <v>485</v>
      </c>
      <c r="K241" s="11" t="s">
        <v>1235</v>
      </c>
      <c r="L241" s="8"/>
      <c r="M241" s="8" t="s">
        <v>429</v>
      </c>
      <c r="N241" s="11" t="s">
        <v>776</v>
      </c>
      <c r="O241" s="11" t="s">
        <v>2474</v>
      </c>
      <c r="P241" s="11" t="s">
        <v>2475</v>
      </c>
      <c r="Q241" s="11"/>
      <c r="R241" s="12"/>
      <c r="S241" s="11"/>
      <c r="T241" s="11" t="s">
        <v>1300</v>
      </c>
      <c r="U241" s="11" t="s">
        <v>319</v>
      </c>
      <c r="V241" s="13" t="s">
        <v>2476</v>
      </c>
      <c r="W241" s="49">
        <v>24.869540000000001</v>
      </c>
      <c r="X241" s="49">
        <v>74.585606999999996</v>
      </c>
      <c r="Y241" s="11" t="s">
        <v>2445</v>
      </c>
      <c r="Z241" s="14" t="e">
        <f ca="1">IF(_xludf.MAXIFS(#REF!,#REF!,D241)=0,"Before 31st Aug'23",_xludf.MAXIFS(#REF!,#REF!,D241))</f>
        <v>#NAME?</v>
      </c>
      <c r="AA241" s="8" t="e">
        <f>COUNTIFS(#REF!,E241,#REF!,"&gt;0")</f>
        <v>#REF!</v>
      </c>
      <c r="AB241" s="15">
        <v>9</v>
      </c>
      <c r="AC241" s="8">
        <v>9</v>
      </c>
      <c r="AD241" s="8">
        <v>2</v>
      </c>
      <c r="AE241" s="8" t="e">
        <f>VLOOKUP(D241,#REF!,5,0)</f>
        <v>#REF!</v>
      </c>
      <c r="AF241" s="8" t="e">
        <f t="shared" si="1"/>
        <v>#REF!</v>
      </c>
      <c r="AG241" s="8" t="s">
        <v>587</v>
      </c>
      <c r="AH241" s="8" t="s">
        <v>588</v>
      </c>
      <c r="AI241" s="8" t="s">
        <v>485</v>
      </c>
      <c r="AJ241" s="8" t="s">
        <v>589</v>
      </c>
      <c r="AK241" s="8" t="s">
        <v>603</v>
      </c>
      <c r="AL241" s="8">
        <v>8</v>
      </c>
      <c r="AM241" s="8" t="s">
        <v>242</v>
      </c>
      <c r="AN241" s="16" t="s">
        <v>2477</v>
      </c>
      <c r="AO241" s="8"/>
      <c r="AP241" s="18" t="s">
        <v>2478</v>
      </c>
      <c r="AQ241" s="18" t="s">
        <v>2479</v>
      </c>
      <c r="AR241" s="17" t="s">
        <v>2480</v>
      </c>
      <c r="AS241" s="18" t="s">
        <v>2481</v>
      </c>
      <c r="AT241" s="18" t="s">
        <v>579</v>
      </c>
      <c r="AU241" s="18" t="e">
        <f t="shared" si="2"/>
        <v>#REF!</v>
      </c>
      <c r="AV241" s="18" t="s">
        <v>609</v>
      </c>
      <c r="AW241" s="18"/>
      <c r="AX241" s="18"/>
      <c r="AY241" s="18"/>
      <c r="AZ241" s="18"/>
      <c r="BA241" s="18" t="e">
        <f t="shared" si="3"/>
        <v>#REF!</v>
      </c>
      <c r="BB241" s="18"/>
      <c r="BC241" s="18" t="s">
        <v>609</v>
      </c>
      <c r="BD241" s="18"/>
      <c r="BE241" s="18"/>
      <c r="BF241" s="18" t="e">
        <f t="shared" si="4"/>
        <v>#REF!</v>
      </c>
      <c r="BG241" s="18"/>
      <c r="BH241" s="18"/>
      <c r="BI241" s="18"/>
      <c r="BJ241" s="18" t="e">
        <f t="shared" si="5"/>
        <v>#REF!</v>
      </c>
      <c r="BK241" s="18" t="e">
        <f t="shared" si="6"/>
        <v>#REF!</v>
      </c>
    </row>
    <row r="242" spans="1:63" ht="13">
      <c r="A242" s="11">
        <v>241</v>
      </c>
      <c r="B242" s="71">
        <v>44963</v>
      </c>
      <c r="C242" s="11" t="s">
        <v>4</v>
      </c>
      <c r="D242" s="11" t="s">
        <v>206</v>
      </c>
      <c r="E242" s="12" t="str">
        <f t="shared" si="0"/>
        <v>JKNZ0054 - Nimbahera, Rj - Perfect Tyre Service</v>
      </c>
      <c r="F242" s="11" t="s">
        <v>2482</v>
      </c>
      <c r="G242" s="11" t="s">
        <v>2483</v>
      </c>
      <c r="H242" s="11" t="s">
        <v>447</v>
      </c>
      <c r="I242" s="11"/>
      <c r="J242" s="11" t="s">
        <v>485</v>
      </c>
      <c r="K242" s="11" t="s">
        <v>1235</v>
      </c>
      <c r="L242" s="8"/>
      <c r="M242" s="8" t="s">
        <v>429</v>
      </c>
      <c r="N242" s="11" t="s">
        <v>776</v>
      </c>
      <c r="O242" s="11" t="s">
        <v>2484</v>
      </c>
      <c r="P242" s="11" t="s">
        <v>2485</v>
      </c>
      <c r="Q242" s="11"/>
      <c r="R242" s="12"/>
      <c r="S242" s="11"/>
      <c r="T242" s="11" t="s">
        <v>1300</v>
      </c>
      <c r="U242" s="11" t="s">
        <v>319</v>
      </c>
      <c r="V242" s="13" t="s">
        <v>2486</v>
      </c>
      <c r="W242" s="49">
        <v>24.592444</v>
      </c>
      <c r="X242" s="49">
        <v>74.690360999999996</v>
      </c>
      <c r="Y242" s="11" t="s">
        <v>2445</v>
      </c>
      <c r="Z242" s="14" t="e">
        <f ca="1">IF(_xludf.MAXIFS(#REF!,#REF!,D242)=0,"Before 31st Aug'23",_xludf.MAXIFS(#REF!,#REF!,D242))</f>
        <v>#NAME?</v>
      </c>
      <c r="AA242" s="8" t="e">
        <f>COUNTIFS(#REF!,E242,#REF!,"&gt;0")</f>
        <v>#REF!</v>
      </c>
      <c r="AB242" s="15">
        <v>1</v>
      </c>
      <c r="AC242" s="8">
        <v>0</v>
      </c>
      <c r="AD242" s="8">
        <v>2</v>
      </c>
      <c r="AE242" s="8">
        <v>0</v>
      </c>
      <c r="AF242" s="8" t="e">
        <f t="shared" si="1"/>
        <v>#REF!</v>
      </c>
      <c r="AG242" s="8" t="s">
        <v>587</v>
      </c>
      <c r="AH242" s="8" t="s">
        <v>588</v>
      </c>
      <c r="AI242" s="8" t="s">
        <v>8</v>
      </c>
      <c r="AJ242" s="8" t="s">
        <v>4</v>
      </c>
      <c r="AK242" s="8" t="s">
        <v>637</v>
      </c>
      <c r="AL242" s="8">
        <v>7</v>
      </c>
      <c r="AM242" s="8" t="s">
        <v>240</v>
      </c>
      <c r="AN242" s="16" t="s">
        <v>2487</v>
      </c>
      <c r="AO242" s="17" t="s">
        <v>2488</v>
      </c>
      <c r="AP242" s="18" t="s">
        <v>2489</v>
      </c>
      <c r="AQ242" s="18" t="s">
        <v>686</v>
      </c>
      <c r="AR242" s="17" t="s">
        <v>2490</v>
      </c>
      <c r="AS242" s="8" t="s">
        <v>2491</v>
      </c>
      <c r="AT242" s="18"/>
      <c r="AU242" s="18" t="e">
        <f t="shared" si="2"/>
        <v>#REF!</v>
      </c>
      <c r="AV242" s="18" t="s">
        <v>609</v>
      </c>
      <c r="AW242" s="18"/>
      <c r="AX242" s="18"/>
      <c r="AY242" s="18"/>
      <c r="AZ242" s="18"/>
      <c r="BA242" s="18" t="e">
        <f t="shared" si="3"/>
        <v>#REF!</v>
      </c>
      <c r="BB242" s="18"/>
      <c r="BC242" s="18" t="s">
        <v>609</v>
      </c>
      <c r="BD242" s="18"/>
      <c r="BE242" s="18"/>
      <c r="BF242" s="18" t="e">
        <f t="shared" si="4"/>
        <v>#REF!</v>
      </c>
      <c r="BG242" s="18"/>
      <c r="BH242" s="18"/>
      <c r="BI242" s="18"/>
      <c r="BJ242" s="18" t="e">
        <f t="shared" si="5"/>
        <v>#REF!</v>
      </c>
      <c r="BK242" s="18" t="e">
        <f t="shared" si="6"/>
        <v>#REF!</v>
      </c>
    </row>
    <row r="243" spans="1:63" ht="13">
      <c r="A243" s="11">
        <v>242</v>
      </c>
      <c r="B243" s="71">
        <v>44963</v>
      </c>
      <c r="C243" s="11" t="s">
        <v>4</v>
      </c>
      <c r="D243" s="11" t="s">
        <v>2492</v>
      </c>
      <c r="E243" s="12" t="str">
        <f t="shared" si="0"/>
        <v>JKWZ0092 - Neemuch By-Pass, M.P. - Nisar Tyre Service</v>
      </c>
      <c r="F243" s="11" t="s">
        <v>2139</v>
      </c>
      <c r="G243" s="11" t="s">
        <v>2493</v>
      </c>
      <c r="H243" s="11" t="s">
        <v>447</v>
      </c>
      <c r="I243" s="11"/>
      <c r="J243" s="11" t="s">
        <v>485</v>
      </c>
      <c r="K243" s="11" t="s">
        <v>1235</v>
      </c>
      <c r="L243" s="8"/>
      <c r="M243" s="8" t="s">
        <v>581</v>
      </c>
      <c r="N243" s="11" t="s">
        <v>776</v>
      </c>
      <c r="O243" s="11" t="s">
        <v>146</v>
      </c>
      <c r="P243" s="11">
        <v>8305207536</v>
      </c>
      <c r="Q243" s="11"/>
      <c r="R243" s="12"/>
      <c r="S243" s="11"/>
      <c r="T243" s="11" t="s">
        <v>39</v>
      </c>
      <c r="U243" s="11" t="s">
        <v>2494</v>
      </c>
      <c r="V243" s="13" t="s">
        <v>2495</v>
      </c>
      <c r="W243" s="49">
        <v>24.418306000000001</v>
      </c>
      <c r="X243" s="49">
        <v>74.916222000000005</v>
      </c>
      <c r="Y243" s="11" t="s">
        <v>2445</v>
      </c>
      <c r="Z243" s="14" t="e">
        <f ca="1">IF(_xludf.MAXIFS(#REF!,#REF!,D243)=0,"Before 31st Aug'23",_xludf.MAXIFS(#REF!,#REF!,D243))</f>
        <v>#NAME?</v>
      </c>
      <c r="AA243" s="8" t="e">
        <f>COUNTIFS(#REF!,E243,#REF!,"&gt;0")</f>
        <v>#REF!</v>
      </c>
      <c r="AB243" s="15">
        <v>0</v>
      </c>
      <c r="AC243" s="8">
        <v>0</v>
      </c>
      <c r="AD243" s="8">
        <v>0</v>
      </c>
      <c r="AE243" s="8">
        <v>0</v>
      </c>
      <c r="AF243" s="8" t="e">
        <f t="shared" si="1"/>
        <v>#REF!</v>
      </c>
      <c r="AG243" s="10" t="s">
        <v>775</v>
      </c>
      <c r="AH243" s="8" t="s">
        <v>780</v>
      </c>
      <c r="AI243" s="8" t="s">
        <v>4</v>
      </c>
      <c r="AJ243" s="8" t="s">
        <v>4</v>
      </c>
      <c r="AK243" s="8"/>
      <c r="AL243" s="8"/>
      <c r="AM243" s="8"/>
      <c r="AN243" s="16"/>
      <c r="AO243" s="8"/>
      <c r="AP243" s="18"/>
      <c r="AQ243" s="18"/>
      <c r="AR243" s="8"/>
      <c r="AS243" s="18"/>
      <c r="AT243" s="18"/>
      <c r="AU243" s="18" t="e">
        <f t="shared" si="2"/>
        <v>#REF!</v>
      </c>
      <c r="AV243" s="18" t="s">
        <v>609</v>
      </c>
      <c r="AW243" s="18"/>
      <c r="AX243" s="18"/>
      <c r="AY243" s="18"/>
      <c r="AZ243" s="18"/>
      <c r="BA243" s="18" t="e">
        <f t="shared" si="3"/>
        <v>#REF!</v>
      </c>
      <c r="BB243" s="18"/>
      <c r="BC243" s="18" t="s">
        <v>609</v>
      </c>
      <c r="BD243" s="18"/>
      <c r="BE243" s="18"/>
      <c r="BF243" s="18" t="e">
        <f t="shared" si="4"/>
        <v>#REF!</v>
      </c>
      <c r="BG243" s="18"/>
      <c r="BH243" s="18"/>
      <c r="BI243" s="18"/>
      <c r="BJ243" s="18" t="e">
        <f t="shared" si="5"/>
        <v>#REF!</v>
      </c>
      <c r="BK243" s="18" t="e">
        <f t="shared" si="6"/>
        <v>#REF!</v>
      </c>
    </row>
    <row r="244" spans="1:63" ht="13">
      <c r="A244" s="11">
        <v>243</v>
      </c>
      <c r="B244" s="71">
        <v>44963</v>
      </c>
      <c r="C244" s="11" t="s">
        <v>4</v>
      </c>
      <c r="D244" s="11" t="s">
        <v>2496</v>
      </c>
      <c r="E244" s="12" t="str">
        <f t="shared" si="0"/>
        <v>JKWZ0093 - Mandsaur, M.P. - Ji Bab Ji Tyre Workshop</v>
      </c>
      <c r="F244" s="11" t="s">
        <v>2497</v>
      </c>
      <c r="G244" s="11" t="s">
        <v>2498</v>
      </c>
      <c r="H244" s="11" t="s">
        <v>447</v>
      </c>
      <c r="I244" s="11"/>
      <c r="J244" s="11" t="s">
        <v>485</v>
      </c>
      <c r="K244" s="11" t="s">
        <v>1235</v>
      </c>
      <c r="L244" s="8"/>
      <c r="M244" s="8" t="s">
        <v>581</v>
      </c>
      <c r="N244" s="11" t="s">
        <v>776</v>
      </c>
      <c r="O244" s="11" t="s">
        <v>2499</v>
      </c>
      <c r="P244" s="11" t="s">
        <v>2500</v>
      </c>
      <c r="Q244" s="11"/>
      <c r="R244" s="12"/>
      <c r="S244" s="11"/>
      <c r="T244" s="11" t="s">
        <v>39</v>
      </c>
      <c r="U244" s="11" t="s">
        <v>2501</v>
      </c>
      <c r="V244" s="13" t="s">
        <v>2502</v>
      </c>
      <c r="W244" s="49">
        <v>24.002361000000001</v>
      </c>
      <c r="X244" s="49">
        <v>75.088333000000006</v>
      </c>
      <c r="Y244" s="11" t="s">
        <v>2445</v>
      </c>
      <c r="Z244" s="14" t="e">
        <f ca="1">IF(_xludf.MAXIFS(#REF!,#REF!,D244)=0,"Before 31st Aug'23",_xludf.MAXIFS(#REF!,#REF!,D244))</f>
        <v>#NAME?</v>
      </c>
      <c r="AA244" s="8" t="e">
        <f>COUNTIFS(#REF!,E244,#REF!,"&gt;0")</f>
        <v>#REF!</v>
      </c>
      <c r="AB244" s="15">
        <v>0</v>
      </c>
      <c r="AC244" s="8">
        <v>0</v>
      </c>
      <c r="AD244" s="8">
        <v>0</v>
      </c>
      <c r="AE244" s="8">
        <v>0</v>
      </c>
      <c r="AF244" s="8" t="e">
        <f t="shared" si="1"/>
        <v>#REF!</v>
      </c>
      <c r="AG244" s="8" t="s">
        <v>683</v>
      </c>
      <c r="AH244" s="8" t="s">
        <v>979</v>
      </c>
      <c r="AI244" s="8" t="s">
        <v>485</v>
      </c>
      <c r="AJ244" s="8" t="s">
        <v>589</v>
      </c>
      <c r="AK244" s="8" t="s">
        <v>637</v>
      </c>
      <c r="AL244" s="8">
        <v>10</v>
      </c>
      <c r="AM244" s="8"/>
      <c r="AN244" s="16"/>
      <c r="AO244" s="8"/>
      <c r="AP244" s="18"/>
      <c r="AQ244" s="18"/>
      <c r="AR244" s="8"/>
      <c r="AS244" s="18"/>
      <c r="AT244" s="18"/>
      <c r="AU244" s="18" t="e">
        <f t="shared" si="2"/>
        <v>#REF!</v>
      </c>
      <c r="AV244" s="18" t="s">
        <v>609</v>
      </c>
      <c r="AW244" s="18"/>
      <c r="AX244" s="18"/>
      <c r="AY244" s="18"/>
      <c r="AZ244" s="18"/>
      <c r="BA244" s="18" t="e">
        <f t="shared" si="3"/>
        <v>#REF!</v>
      </c>
      <c r="BB244" s="18"/>
      <c r="BC244" s="18" t="s">
        <v>609</v>
      </c>
      <c r="BD244" s="18"/>
      <c r="BE244" s="18"/>
      <c r="BF244" s="18" t="e">
        <f t="shared" si="4"/>
        <v>#REF!</v>
      </c>
      <c r="BG244" s="18"/>
      <c r="BH244" s="18"/>
      <c r="BI244" s="18"/>
      <c r="BJ244" s="18" t="e">
        <f t="shared" si="5"/>
        <v>#REF!</v>
      </c>
      <c r="BK244" s="18" t="e">
        <f t="shared" si="6"/>
        <v>#REF!</v>
      </c>
    </row>
    <row r="245" spans="1:63" ht="13">
      <c r="A245" s="11">
        <v>244</v>
      </c>
      <c r="B245" s="71">
        <v>44963</v>
      </c>
      <c r="C245" s="11" t="s">
        <v>4</v>
      </c>
      <c r="D245" s="11" t="s">
        <v>388</v>
      </c>
      <c r="E245" s="12" t="str">
        <f t="shared" si="0"/>
        <v>JKWZ0094 - Ratlam, M.P. - K.G.N. New Bihar Tyre Works</v>
      </c>
      <c r="F245" s="11" t="s">
        <v>2503</v>
      </c>
      <c r="G245" s="11" t="s">
        <v>2504</v>
      </c>
      <c r="H245" s="11" t="s">
        <v>447</v>
      </c>
      <c r="I245" s="11"/>
      <c r="J245" s="11" t="s">
        <v>485</v>
      </c>
      <c r="K245" s="11" t="s">
        <v>1235</v>
      </c>
      <c r="L245" s="8"/>
      <c r="M245" s="8" t="s">
        <v>581</v>
      </c>
      <c r="N245" s="11" t="s">
        <v>776</v>
      </c>
      <c r="O245" s="11" t="s">
        <v>2505</v>
      </c>
      <c r="P245" s="11" t="s">
        <v>2506</v>
      </c>
      <c r="Q245" s="11"/>
      <c r="R245" s="12"/>
      <c r="S245" s="11"/>
      <c r="T245" s="11" t="s">
        <v>39</v>
      </c>
      <c r="U245" s="11" t="s">
        <v>300</v>
      </c>
      <c r="V245" s="13" t="s">
        <v>2507</v>
      </c>
      <c r="W245" s="49">
        <v>23.342555999999998</v>
      </c>
      <c r="X245" s="49">
        <v>75.076555999999997</v>
      </c>
      <c r="Y245" s="11" t="s">
        <v>2445</v>
      </c>
      <c r="Z245" s="14" t="e">
        <f ca="1">IF(_xludf.MAXIFS(#REF!,#REF!,D245)=0,"Before 31st Aug'23",_xludf.MAXIFS(#REF!,#REF!,D245))</f>
        <v>#NAME?</v>
      </c>
      <c r="AA245" s="8" t="e">
        <f>COUNTIFS(#REF!,E245,#REF!,"&gt;0")</f>
        <v>#REF!</v>
      </c>
      <c r="AB245" s="15">
        <v>0</v>
      </c>
      <c r="AC245" s="8">
        <v>0</v>
      </c>
      <c r="AD245" s="4">
        <v>1</v>
      </c>
      <c r="AE245" s="8" t="e">
        <f>VLOOKUP(D245,#REF!,5,0)</f>
        <v>#REF!</v>
      </c>
      <c r="AF245" s="8" t="e">
        <f t="shared" si="1"/>
        <v>#REF!</v>
      </c>
      <c r="AG245" s="8" t="s">
        <v>587</v>
      </c>
      <c r="AH245" s="8" t="s">
        <v>602</v>
      </c>
      <c r="AI245" s="8" t="s">
        <v>485</v>
      </c>
      <c r="AJ245" s="8" t="s">
        <v>589</v>
      </c>
      <c r="AK245" s="8" t="s">
        <v>276</v>
      </c>
      <c r="AL245" s="8">
        <v>6</v>
      </c>
      <c r="AM245" s="8"/>
      <c r="AN245" s="16" t="s">
        <v>2508</v>
      </c>
      <c r="AO245" s="8"/>
      <c r="AP245" s="18" t="s">
        <v>2505</v>
      </c>
      <c r="AQ245" s="18" t="s">
        <v>750</v>
      </c>
      <c r="AR245" s="17" t="s">
        <v>2509</v>
      </c>
      <c r="AS245" s="18" t="s">
        <v>2510</v>
      </c>
      <c r="AT245" s="18" t="s">
        <v>579</v>
      </c>
      <c r="AU245" s="18" t="e">
        <f t="shared" si="2"/>
        <v>#REF!</v>
      </c>
      <c r="AV245" s="18" t="s">
        <v>609</v>
      </c>
      <c r="AW245" s="18"/>
      <c r="AX245" s="18"/>
      <c r="AY245" s="18"/>
      <c r="AZ245" s="18"/>
      <c r="BA245" s="18" t="e">
        <f t="shared" si="3"/>
        <v>#REF!</v>
      </c>
      <c r="BB245" s="18"/>
      <c r="BC245" s="18" t="s">
        <v>609</v>
      </c>
      <c r="BD245" s="18"/>
      <c r="BE245" s="18"/>
      <c r="BF245" s="18" t="e">
        <f t="shared" si="4"/>
        <v>#REF!</v>
      </c>
      <c r="BG245" s="18"/>
      <c r="BH245" s="18"/>
      <c r="BI245" s="18"/>
      <c r="BJ245" s="18" t="e">
        <f t="shared" si="5"/>
        <v>#REF!</v>
      </c>
      <c r="BK245" s="18" t="e">
        <f t="shared" si="6"/>
        <v>#REF!</v>
      </c>
    </row>
    <row r="246" spans="1:63" ht="13">
      <c r="A246" s="11">
        <v>245</v>
      </c>
      <c r="B246" s="71">
        <v>44991</v>
      </c>
      <c r="C246" s="11" t="s">
        <v>4</v>
      </c>
      <c r="D246" s="73" t="s">
        <v>37</v>
      </c>
      <c r="E246" s="12" t="str">
        <f t="shared" si="0"/>
        <v>JKWZ0095 - Nagda, Dhar, M.P. - S.N. Tyre Service</v>
      </c>
      <c r="F246" s="11" t="s">
        <v>2511</v>
      </c>
      <c r="G246" s="11" t="s">
        <v>2512</v>
      </c>
      <c r="H246" s="11" t="s">
        <v>447</v>
      </c>
      <c r="I246" s="11"/>
      <c r="J246" s="11" t="s">
        <v>485</v>
      </c>
      <c r="K246" s="11" t="s">
        <v>1235</v>
      </c>
      <c r="L246" s="8"/>
      <c r="M246" s="8" t="s">
        <v>581</v>
      </c>
      <c r="N246" s="11" t="s">
        <v>776</v>
      </c>
      <c r="O246" s="11" t="s">
        <v>2513</v>
      </c>
      <c r="P246" s="11">
        <v>9179915320</v>
      </c>
      <c r="Q246" s="11"/>
      <c r="R246" s="12"/>
      <c r="S246" s="11"/>
      <c r="T246" s="11" t="s">
        <v>39</v>
      </c>
      <c r="U246" s="11" t="s">
        <v>266</v>
      </c>
      <c r="V246" s="13" t="s">
        <v>2514</v>
      </c>
      <c r="W246" s="49">
        <v>22.808973999999999</v>
      </c>
      <c r="X246" s="49">
        <v>75.269844000000006</v>
      </c>
      <c r="Y246" s="11" t="s">
        <v>2445</v>
      </c>
      <c r="Z246" s="14" t="e">
        <f ca="1">IF(_xludf.MAXIFS(#REF!,#REF!,D246)=0,"Before 31st Aug'23",_xludf.MAXIFS(#REF!,#REF!,D246))</f>
        <v>#NAME?</v>
      </c>
      <c r="AA246" s="8" t="e">
        <f>COUNTIFS(#REF!,E246,#REF!,"&gt;0")</f>
        <v>#REF!</v>
      </c>
      <c r="AB246" s="15">
        <v>6</v>
      </c>
      <c r="AC246" s="8">
        <v>1</v>
      </c>
      <c r="AD246" s="8">
        <v>0</v>
      </c>
      <c r="AE246" s="8" t="e">
        <f>VLOOKUP(D246,#REF!,5,0)</f>
        <v>#REF!</v>
      </c>
      <c r="AF246" s="8" t="e">
        <f t="shared" si="1"/>
        <v>#REF!</v>
      </c>
      <c r="AG246" s="8" t="s">
        <v>587</v>
      </c>
      <c r="AH246" s="8" t="s">
        <v>602</v>
      </c>
      <c r="AI246" s="8" t="s">
        <v>485</v>
      </c>
      <c r="AJ246" s="8" t="s">
        <v>589</v>
      </c>
      <c r="AK246" s="8" t="s">
        <v>637</v>
      </c>
      <c r="AL246" s="8">
        <v>9</v>
      </c>
      <c r="AM246" s="8" t="s">
        <v>242</v>
      </c>
      <c r="AN246" s="16"/>
      <c r="AO246" s="17" t="s">
        <v>2515</v>
      </c>
      <c r="AP246" s="18" t="s">
        <v>2513</v>
      </c>
      <c r="AQ246" s="18" t="s">
        <v>750</v>
      </c>
      <c r="AR246" s="17" t="s">
        <v>2516</v>
      </c>
      <c r="AS246" s="18" t="s">
        <v>2517</v>
      </c>
      <c r="AT246" s="18" t="s">
        <v>485</v>
      </c>
      <c r="AU246" s="18" t="e">
        <f t="shared" si="2"/>
        <v>#REF!</v>
      </c>
      <c r="AV246" s="18" t="s">
        <v>609</v>
      </c>
      <c r="AW246" s="18"/>
      <c r="AX246" s="18"/>
      <c r="AY246" s="18"/>
      <c r="AZ246" s="18"/>
      <c r="BA246" s="18" t="e">
        <f t="shared" si="3"/>
        <v>#REF!</v>
      </c>
      <c r="BB246" s="18"/>
      <c r="BC246" s="18" t="s">
        <v>609</v>
      </c>
      <c r="BD246" s="18"/>
      <c r="BE246" s="18"/>
      <c r="BF246" s="18" t="e">
        <f t="shared" si="4"/>
        <v>#REF!</v>
      </c>
      <c r="BG246" s="18"/>
      <c r="BH246" s="18"/>
      <c r="BI246" s="18"/>
      <c r="BJ246" s="18" t="e">
        <f t="shared" si="5"/>
        <v>#REF!</v>
      </c>
      <c r="BK246" s="18" t="e">
        <f t="shared" si="6"/>
        <v>#REF!</v>
      </c>
    </row>
    <row r="247" spans="1:63" ht="13">
      <c r="A247" s="11">
        <v>246</v>
      </c>
      <c r="B247" s="11" t="s">
        <v>2518</v>
      </c>
      <c r="C247" s="11" t="s">
        <v>4</v>
      </c>
      <c r="D247" s="11" t="s">
        <v>44</v>
      </c>
      <c r="E247" s="12" t="str">
        <f t="shared" si="0"/>
        <v>JKEZ0069 - Simdega - N.S. Tyres Resoling</v>
      </c>
      <c r="F247" s="11" t="s">
        <v>2519</v>
      </c>
      <c r="G247" s="11" t="s">
        <v>187</v>
      </c>
      <c r="H247" s="11" t="s">
        <v>447</v>
      </c>
      <c r="I247" s="11"/>
      <c r="J247" s="11" t="s">
        <v>485</v>
      </c>
      <c r="K247" s="11" t="s">
        <v>1235</v>
      </c>
      <c r="L247" s="8"/>
      <c r="M247" s="8" t="s">
        <v>666</v>
      </c>
      <c r="N247" s="11" t="s">
        <v>667</v>
      </c>
      <c r="O247" s="11" t="s">
        <v>2520</v>
      </c>
      <c r="P247" s="11">
        <v>7479962861</v>
      </c>
      <c r="Q247" s="11"/>
      <c r="R247" s="12" t="s">
        <v>2521</v>
      </c>
      <c r="S247" s="11">
        <v>835229</v>
      </c>
      <c r="T247" s="11" t="s">
        <v>16</v>
      </c>
      <c r="U247" s="11" t="s">
        <v>263</v>
      </c>
      <c r="V247" s="13" t="s">
        <v>2522</v>
      </c>
      <c r="W247" s="11">
        <v>22.803972000000002</v>
      </c>
      <c r="X247" s="49">
        <v>84.754221999999999</v>
      </c>
      <c r="Y247" s="11" t="s">
        <v>355</v>
      </c>
      <c r="Z247" s="14" t="e">
        <f ca="1">IF(_xludf.MAXIFS(#REF!,#REF!,D247)=0,"Before 31st Aug'23",_xludf.MAXIFS(#REF!,#REF!,D247))</f>
        <v>#NAME?</v>
      </c>
      <c r="AA247" s="8" t="e">
        <f>COUNTIFS(#REF!,E247,#REF!,"&gt;0")</f>
        <v>#REF!</v>
      </c>
      <c r="AB247" s="15">
        <v>24</v>
      </c>
      <c r="AC247" s="8">
        <v>53</v>
      </c>
      <c r="AD247" s="8">
        <v>17</v>
      </c>
      <c r="AE247" s="8" t="e">
        <f>VLOOKUP(D247,#REF!,5,0)</f>
        <v>#REF!</v>
      </c>
      <c r="AF247" s="8" t="e">
        <f t="shared" si="1"/>
        <v>#REF!</v>
      </c>
      <c r="AG247" s="8" t="s">
        <v>587</v>
      </c>
      <c r="AH247" s="8" t="s">
        <v>588</v>
      </c>
      <c r="AI247" s="8" t="s">
        <v>485</v>
      </c>
      <c r="AJ247" s="8" t="s">
        <v>589</v>
      </c>
      <c r="AK247" s="8" t="s">
        <v>603</v>
      </c>
      <c r="AL247" s="8">
        <v>7</v>
      </c>
      <c r="AM247" s="8" t="s">
        <v>240</v>
      </c>
      <c r="AN247" s="16" t="s">
        <v>2523</v>
      </c>
      <c r="AO247" s="17" t="s">
        <v>2524</v>
      </c>
      <c r="AP247" s="18" t="s">
        <v>2520</v>
      </c>
      <c r="AQ247" s="18" t="s">
        <v>750</v>
      </c>
      <c r="AR247" s="17" t="s">
        <v>2525</v>
      </c>
      <c r="AS247" s="18" t="s">
        <v>2526</v>
      </c>
      <c r="AT247" s="18" t="s">
        <v>485</v>
      </c>
      <c r="AU247" s="18" t="e">
        <f t="shared" si="2"/>
        <v>#REF!</v>
      </c>
      <c r="AV247" s="18" t="s">
        <v>609</v>
      </c>
      <c r="AW247" s="18"/>
      <c r="AX247" s="18"/>
      <c r="AY247" s="18"/>
      <c r="AZ247" s="18"/>
      <c r="BA247" s="18" t="e">
        <f t="shared" si="3"/>
        <v>#REF!</v>
      </c>
      <c r="BB247" s="18"/>
      <c r="BC247" s="18" t="s">
        <v>609</v>
      </c>
      <c r="BD247" s="18"/>
      <c r="BE247" s="18"/>
      <c r="BF247" s="18" t="e">
        <f t="shared" si="4"/>
        <v>#REF!</v>
      </c>
      <c r="BG247" s="18"/>
      <c r="BH247" s="18"/>
      <c r="BI247" s="18"/>
      <c r="BJ247" s="18" t="e">
        <f t="shared" si="5"/>
        <v>#REF!</v>
      </c>
      <c r="BK247" s="18" t="e">
        <f t="shared" si="6"/>
        <v>#REF!</v>
      </c>
    </row>
    <row r="248" spans="1:63" ht="13">
      <c r="A248" s="11">
        <v>247</v>
      </c>
      <c r="B248" s="11" t="s">
        <v>2527</v>
      </c>
      <c r="C248" s="11" t="s">
        <v>4</v>
      </c>
      <c r="D248" s="11" t="s">
        <v>56</v>
      </c>
      <c r="E248" s="12" t="str">
        <f t="shared" si="0"/>
        <v>JKSZ0029 - Ramanagara - HKGN Tyre Work</v>
      </c>
      <c r="F248" s="11" t="s">
        <v>2528</v>
      </c>
      <c r="G248" s="11" t="s">
        <v>151</v>
      </c>
      <c r="H248" s="11" t="s">
        <v>447</v>
      </c>
      <c r="I248" s="11"/>
      <c r="J248" s="11" t="s">
        <v>485</v>
      </c>
      <c r="K248" s="11" t="s">
        <v>1235</v>
      </c>
      <c r="L248" s="8"/>
      <c r="M248" s="8" t="s">
        <v>1042</v>
      </c>
      <c r="N248" s="11" t="s">
        <v>1014</v>
      </c>
      <c r="O248" s="11" t="s">
        <v>2529</v>
      </c>
      <c r="P248" s="11" t="s">
        <v>2530</v>
      </c>
      <c r="Q248" s="11"/>
      <c r="R248" s="12" t="s">
        <v>2531</v>
      </c>
      <c r="S248" s="11">
        <v>562159</v>
      </c>
      <c r="T248" s="11" t="s">
        <v>2229</v>
      </c>
      <c r="U248" s="11" t="s">
        <v>151</v>
      </c>
      <c r="V248" s="29" t="s">
        <v>2532</v>
      </c>
      <c r="W248" s="11">
        <v>12.806747100000001</v>
      </c>
      <c r="X248" s="11">
        <v>77.420317100000005</v>
      </c>
      <c r="Y248" s="11" t="s">
        <v>1312</v>
      </c>
      <c r="Z248" s="14" t="e">
        <f ca="1">IF(_xludf.MAXIFS(#REF!,#REF!,D248)=0,"Before 31st Aug'23",_xludf.MAXIFS(#REF!,#REF!,D248))</f>
        <v>#NAME?</v>
      </c>
      <c r="AA248" s="8" t="e">
        <f>COUNTIFS(#REF!,E248,#REF!,"&gt;0")</f>
        <v>#REF!</v>
      </c>
      <c r="AB248" s="15">
        <v>40</v>
      </c>
      <c r="AC248" s="8">
        <v>125</v>
      </c>
      <c r="AD248" s="8">
        <v>38</v>
      </c>
      <c r="AE248" s="8" t="e">
        <f>VLOOKUP(D248,#REF!,5,0)</f>
        <v>#REF!</v>
      </c>
      <c r="AF248" s="8" t="e">
        <f t="shared" si="1"/>
        <v>#REF!</v>
      </c>
      <c r="AG248" s="8" t="s">
        <v>587</v>
      </c>
      <c r="AH248" s="8" t="s">
        <v>695</v>
      </c>
      <c r="AI248" s="8" t="s">
        <v>485</v>
      </c>
      <c r="AJ248" s="8" t="s">
        <v>589</v>
      </c>
      <c r="AK248" s="8" t="s">
        <v>276</v>
      </c>
      <c r="AL248" s="8">
        <v>7</v>
      </c>
      <c r="AM248" s="8" t="s">
        <v>242</v>
      </c>
      <c r="AN248" s="16" t="s">
        <v>2533</v>
      </c>
      <c r="AO248" s="17" t="s">
        <v>2534</v>
      </c>
      <c r="AP248" s="18" t="s">
        <v>2535</v>
      </c>
      <c r="AQ248" s="18" t="s">
        <v>2536</v>
      </c>
      <c r="AR248" s="17" t="s">
        <v>2537</v>
      </c>
      <c r="AS248" s="18" t="s">
        <v>2538</v>
      </c>
      <c r="AT248" s="18" t="s">
        <v>579</v>
      </c>
      <c r="AU248" s="18" t="e">
        <f t="shared" si="2"/>
        <v>#REF!</v>
      </c>
      <c r="AV248" s="18" t="s">
        <v>609</v>
      </c>
      <c r="AW248" s="18"/>
      <c r="AX248" s="18"/>
      <c r="AY248" s="18"/>
      <c r="AZ248" s="18"/>
      <c r="BA248" s="18" t="e">
        <f t="shared" si="3"/>
        <v>#REF!</v>
      </c>
      <c r="BB248" s="18"/>
      <c r="BC248" s="18" t="s">
        <v>609</v>
      </c>
      <c r="BD248" s="18"/>
      <c r="BE248" s="18"/>
      <c r="BF248" s="18" t="e">
        <f t="shared" si="4"/>
        <v>#REF!</v>
      </c>
      <c r="BG248" s="18"/>
      <c r="BH248" s="18"/>
      <c r="BI248" s="18"/>
      <c r="BJ248" s="18" t="e">
        <f t="shared" si="5"/>
        <v>#REF!</v>
      </c>
      <c r="BK248" s="18" t="e">
        <f t="shared" si="6"/>
        <v>#REF!</v>
      </c>
    </row>
    <row r="249" spans="1:63" ht="13">
      <c r="A249" s="11">
        <v>248</v>
      </c>
      <c r="B249" s="11" t="s">
        <v>2539</v>
      </c>
      <c r="C249" s="11" t="s">
        <v>4</v>
      </c>
      <c r="D249" s="11" t="s">
        <v>65</v>
      </c>
      <c r="E249" s="12" t="str">
        <f t="shared" si="0"/>
        <v>JKEZ0070 - Balasore Shergada - Muna Tyre Workshop</v>
      </c>
      <c r="F249" s="11" t="s">
        <v>2540</v>
      </c>
      <c r="G249" s="11" t="s">
        <v>2541</v>
      </c>
      <c r="H249" s="11" t="s">
        <v>447</v>
      </c>
      <c r="I249" s="11"/>
      <c r="J249" s="11" t="s">
        <v>485</v>
      </c>
      <c r="K249" s="11" t="s">
        <v>1235</v>
      </c>
      <c r="L249" s="8"/>
      <c r="M249" s="8" t="s">
        <v>666</v>
      </c>
      <c r="N249" s="11" t="s">
        <v>667</v>
      </c>
      <c r="O249" s="11" t="s">
        <v>2542</v>
      </c>
      <c r="P249" s="74" t="s">
        <v>2543</v>
      </c>
      <c r="Q249" s="11"/>
      <c r="R249" s="12" t="s">
        <v>2544</v>
      </c>
      <c r="S249" s="11">
        <v>756060</v>
      </c>
      <c r="T249" s="11" t="s">
        <v>3</v>
      </c>
      <c r="U249" s="11" t="s">
        <v>201</v>
      </c>
      <c r="V249" s="29" t="s">
        <v>2545</v>
      </c>
      <c r="W249" s="11">
        <v>21.4265972</v>
      </c>
      <c r="X249" s="11">
        <v>86.832906699999995</v>
      </c>
      <c r="Y249" s="11" t="s">
        <v>355</v>
      </c>
      <c r="Z249" s="14" t="e">
        <f ca="1">IF(_xludf.MAXIFS(#REF!,#REF!,D249)=0,"Before 31st Aug'23",_xludf.MAXIFS(#REF!,#REF!,D249))</f>
        <v>#NAME?</v>
      </c>
      <c r="AA249" s="8" t="e">
        <f>COUNTIFS(#REF!,E249,#REF!,"&gt;0")</f>
        <v>#REF!</v>
      </c>
      <c r="AB249" s="15">
        <v>72</v>
      </c>
      <c r="AC249" s="8">
        <v>86</v>
      </c>
      <c r="AD249" s="8">
        <v>56</v>
      </c>
      <c r="AE249" s="8" t="e">
        <f>VLOOKUP(D249,#REF!,5,0)</f>
        <v>#REF!</v>
      </c>
      <c r="AF249" s="8" t="e">
        <f t="shared" si="1"/>
        <v>#REF!</v>
      </c>
      <c r="AG249" s="8" t="s">
        <v>587</v>
      </c>
      <c r="AH249" s="8" t="s">
        <v>588</v>
      </c>
      <c r="AI249" s="8" t="s">
        <v>485</v>
      </c>
      <c r="AJ249" s="8" t="s">
        <v>709</v>
      </c>
      <c r="AK249" s="8" t="s">
        <v>637</v>
      </c>
      <c r="AL249" s="8">
        <v>9</v>
      </c>
      <c r="AM249" s="8" t="s">
        <v>242</v>
      </c>
      <c r="AN249" s="16" t="s">
        <v>33</v>
      </c>
      <c r="AO249" s="17" t="s">
        <v>2546</v>
      </c>
      <c r="AP249" s="18" t="s">
        <v>2542</v>
      </c>
      <c r="AQ249" s="18" t="s">
        <v>606</v>
      </c>
      <c r="AR249" s="17" t="s">
        <v>2547</v>
      </c>
      <c r="AS249" s="18" t="s">
        <v>2548</v>
      </c>
      <c r="AT249" s="18" t="s">
        <v>579</v>
      </c>
      <c r="AU249" s="18" t="e">
        <f t="shared" si="2"/>
        <v>#REF!</v>
      </c>
      <c r="AV249" s="18" t="s">
        <v>596</v>
      </c>
      <c r="AW249" s="18"/>
      <c r="AX249" s="18"/>
      <c r="AY249" s="21">
        <v>45349</v>
      </c>
      <c r="AZ249" s="18"/>
      <c r="BA249" s="18" t="e">
        <f t="shared" si="3"/>
        <v>#REF!</v>
      </c>
      <c r="BB249" s="26" t="s">
        <v>702</v>
      </c>
      <c r="BC249" s="18" t="s">
        <v>609</v>
      </c>
      <c r="BD249" s="18"/>
      <c r="BE249" s="18"/>
      <c r="BF249" s="18" t="e">
        <f t="shared" si="4"/>
        <v>#REF!</v>
      </c>
      <c r="BG249" s="18"/>
      <c r="BH249" s="18"/>
      <c r="BI249" s="18"/>
      <c r="BJ249" s="18" t="e">
        <f t="shared" si="5"/>
        <v>#REF!</v>
      </c>
      <c r="BK249" s="18" t="e">
        <f t="shared" si="6"/>
        <v>#REF!</v>
      </c>
    </row>
    <row r="250" spans="1:63" ht="13">
      <c r="A250" s="11">
        <v>249</v>
      </c>
      <c r="B250" s="11" t="s">
        <v>2549</v>
      </c>
      <c r="C250" s="11" t="s">
        <v>4</v>
      </c>
      <c r="D250" s="11" t="s">
        <v>2550</v>
      </c>
      <c r="E250" s="12" t="str">
        <f t="shared" si="0"/>
        <v>JKWZ0096 - Vasona Silvassa - Galaxy Tyres Care</v>
      </c>
      <c r="F250" s="11" t="s">
        <v>2551</v>
      </c>
      <c r="G250" s="11" t="s">
        <v>2552</v>
      </c>
      <c r="H250" s="11" t="s">
        <v>447</v>
      </c>
      <c r="I250" s="11"/>
      <c r="J250" s="11" t="s">
        <v>485</v>
      </c>
      <c r="K250" s="11" t="s">
        <v>1235</v>
      </c>
      <c r="L250" s="8"/>
      <c r="M250" s="8" t="s">
        <v>581</v>
      </c>
      <c r="N250" s="11" t="s">
        <v>776</v>
      </c>
      <c r="O250" s="11" t="s">
        <v>2553</v>
      </c>
      <c r="P250" s="11">
        <v>9671581369</v>
      </c>
      <c r="Q250" s="49"/>
      <c r="R250" s="75" t="s">
        <v>2554</v>
      </c>
      <c r="S250" s="49">
        <v>396230</v>
      </c>
      <c r="T250" s="49" t="s">
        <v>298</v>
      </c>
      <c r="U250" s="49" t="s">
        <v>2555</v>
      </c>
      <c r="V250" s="29" t="s">
        <v>2556</v>
      </c>
      <c r="W250" s="49">
        <v>20.211857999999999</v>
      </c>
      <c r="X250" s="49">
        <v>73.024199999999993</v>
      </c>
      <c r="Y250" s="11" t="s">
        <v>1245</v>
      </c>
      <c r="Z250" s="14" t="e">
        <f ca="1">IF(_xludf.MAXIFS(#REF!,#REF!,D250)=0,"Before 31st Aug'23",_xludf.MAXIFS(#REF!,#REF!,D250))</f>
        <v>#NAME?</v>
      </c>
      <c r="AA250" s="8" t="e">
        <f>COUNTIFS(#REF!,E250,#REF!,"&gt;0")</f>
        <v>#REF!</v>
      </c>
      <c r="AB250" s="15">
        <v>1</v>
      </c>
      <c r="AC250" s="8">
        <v>0</v>
      </c>
      <c r="AD250" s="8">
        <v>0</v>
      </c>
      <c r="AE250" s="8">
        <v>0</v>
      </c>
      <c r="AF250" s="8" t="e">
        <f t="shared" si="1"/>
        <v>#REF!</v>
      </c>
      <c r="AG250" s="8" t="s">
        <v>587</v>
      </c>
      <c r="AH250" s="8" t="s">
        <v>780</v>
      </c>
      <c r="AI250" s="8" t="s">
        <v>8</v>
      </c>
      <c r="AJ250" s="8" t="s">
        <v>4</v>
      </c>
      <c r="AK250" s="8" t="s">
        <v>239</v>
      </c>
      <c r="AL250" s="8">
        <v>6</v>
      </c>
      <c r="AM250" s="8" t="s">
        <v>242</v>
      </c>
      <c r="AN250" s="16" t="s">
        <v>2557</v>
      </c>
      <c r="AO250" s="8"/>
      <c r="AP250" s="18" t="s">
        <v>2558</v>
      </c>
      <c r="AQ250" s="18" t="s">
        <v>593</v>
      </c>
      <c r="AR250" s="17" t="s">
        <v>2559</v>
      </c>
      <c r="AS250" s="18" t="s">
        <v>1021</v>
      </c>
      <c r="AT250" s="18" t="s">
        <v>579</v>
      </c>
      <c r="AU250" s="18" t="e">
        <f t="shared" si="2"/>
        <v>#REF!</v>
      </c>
      <c r="AV250" s="18" t="s">
        <v>609</v>
      </c>
      <c r="AW250" s="18"/>
      <c r="AX250" s="18"/>
      <c r="AY250" s="18"/>
      <c r="AZ250" s="18"/>
      <c r="BA250" s="18" t="e">
        <f t="shared" si="3"/>
        <v>#REF!</v>
      </c>
      <c r="BB250" s="18"/>
      <c r="BC250" s="18" t="s">
        <v>609</v>
      </c>
      <c r="BD250" s="18"/>
      <c r="BE250" s="18"/>
      <c r="BF250" s="18" t="e">
        <f t="shared" si="4"/>
        <v>#REF!</v>
      </c>
      <c r="BG250" s="18"/>
      <c r="BH250" s="18"/>
      <c r="BI250" s="18"/>
      <c r="BJ250" s="18" t="e">
        <f t="shared" si="5"/>
        <v>#REF!</v>
      </c>
      <c r="BK250" s="18" t="e">
        <f t="shared" si="6"/>
        <v>#REF!</v>
      </c>
    </row>
    <row r="251" spans="1:63" ht="13">
      <c r="A251" s="11">
        <v>250</v>
      </c>
      <c r="B251" s="11" t="s">
        <v>2560</v>
      </c>
      <c r="C251" s="11" t="s">
        <v>4</v>
      </c>
      <c r="D251" s="11" t="s">
        <v>38</v>
      </c>
      <c r="E251" s="12" t="str">
        <f t="shared" si="0"/>
        <v>JKNZ0055 - Kanpur Nagar - Super Bihar Tyre Service Mohd Tausib</v>
      </c>
      <c r="F251" s="11" t="s">
        <v>2561</v>
      </c>
      <c r="G251" s="11" t="s">
        <v>796</v>
      </c>
      <c r="H251" s="11" t="s">
        <v>809</v>
      </c>
      <c r="I251" s="11" t="s">
        <v>9</v>
      </c>
      <c r="J251" s="11" t="s">
        <v>485</v>
      </c>
      <c r="K251" s="11" t="s">
        <v>1235</v>
      </c>
      <c r="L251" s="8"/>
      <c r="M251" s="8" t="s">
        <v>429</v>
      </c>
      <c r="N251" s="11" t="s">
        <v>667</v>
      </c>
      <c r="O251" s="11" t="s">
        <v>2562</v>
      </c>
      <c r="P251" s="11" t="s">
        <v>2563</v>
      </c>
      <c r="Q251" s="11"/>
      <c r="R251" s="12" t="s">
        <v>2564</v>
      </c>
      <c r="S251" s="11">
        <v>209305</v>
      </c>
      <c r="T251" s="11" t="s">
        <v>21</v>
      </c>
      <c r="U251" s="11" t="s">
        <v>796</v>
      </c>
      <c r="V251" s="29" t="s">
        <v>2565</v>
      </c>
      <c r="W251" s="76">
        <v>26.435988999999999</v>
      </c>
      <c r="X251" s="76">
        <v>80.176072000000005</v>
      </c>
      <c r="Y251" s="11" t="s">
        <v>1164</v>
      </c>
      <c r="Z251" s="14" t="e">
        <f ca="1">IF(_xludf.MAXIFS(#REF!,#REF!,D251)=0,"Before 31st Aug'23",_xludf.MAXIFS(#REF!,#REF!,D251))</f>
        <v>#NAME?</v>
      </c>
      <c r="AA251" s="8" t="e">
        <f>COUNTIFS(#REF!,E251,#REF!,"&gt;0")</f>
        <v>#REF!</v>
      </c>
      <c r="AB251" s="15">
        <v>5</v>
      </c>
      <c r="AC251" s="8">
        <v>15</v>
      </c>
      <c r="AD251" s="8">
        <v>4</v>
      </c>
      <c r="AE251" s="8" t="e">
        <f>VLOOKUP(D251,#REF!,5,0)</f>
        <v>#REF!</v>
      </c>
      <c r="AF251" s="8" t="e">
        <f t="shared" si="1"/>
        <v>#REF!</v>
      </c>
      <c r="AG251" s="8" t="s">
        <v>587</v>
      </c>
      <c r="AH251" s="8" t="s">
        <v>588</v>
      </c>
      <c r="AI251" s="8" t="s">
        <v>485</v>
      </c>
      <c r="AJ251" s="8" t="s">
        <v>589</v>
      </c>
      <c r="AK251" s="8" t="s">
        <v>276</v>
      </c>
      <c r="AL251" s="8">
        <v>8</v>
      </c>
      <c r="AM251" s="8" t="s">
        <v>242</v>
      </c>
      <c r="AN251" s="16" t="s">
        <v>2566</v>
      </c>
      <c r="AO251" s="17" t="s">
        <v>2567</v>
      </c>
      <c r="AP251" s="18" t="s">
        <v>2562</v>
      </c>
      <c r="AQ251" s="18" t="s">
        <v>750</v>
      </c>
      <c r="AR251" s="17" t="s">
        <v>2568</v>
      </c>
      <c r="AS251" s="18" t="s">
        <v>2569</v>
      </c>
      <c r="AT251" s="18" t="s">
        <v>2282</v>
      </c>
      <c r="AU251" s="18" t="e">
        <f t="shared" si="2"/>
        <v>#REF!</v>
      </c>
      <c r="AV251" s="18" t="s">
        <v>609</v>
      </c>
      <c r="AW251" s="18"/>
      <c r="AX251" s="18"/>
      <c r="AY251" s="18"/>
      <c r="AZ251" s="18"/>
      <c r="BA251" s="18" t="e">
        <f t="shared" si="3"/>
        <v>#REF!</v>
      </c>
      <c r="BB251" s="18"/>
      <c r="BC251" s="18" t="s">
        <v>609</v>
      </c>
      <c r="BD251" s="18"/>
      <c r="BE251" s="18"/>
      <c r="BF251" s="18" t="e">
        <f t="shared" si="4"/>
        <v>#REF!</v>
      </c>
      <c r="BG251" s="18"/>
      <c r="BH251" s="18"/>
      <c r="BI251" s="18"/>
      <c r="BJ251" s="18" t="e">
        <f t="shared" si="5"/>
        <v>#REF!</v>
      </c>
      <c r="BK251" s="18" t="e">
        <f t="shared" si="6"/>
        <v>#REF!</v>
      </c>
    </row>
    <row r="252" spans="1:63" ht="13">
      <c r="A252" s="11">
        <v>251</v>
      </c>
      <c r="B252" s="8" t="s">
        <v>2570</v>
      </c>
      <c r="C252" s="11" t="s">
        <v>4</v>
      </c>
      <c r="D252" s="11" t="s">
        <v>60</v>
      </c>
      <c r="E252" s="12" t="str">
        <f t="shared" si="0"/>
        <v>JKEZ0071 - Dharapur Majoli,Guwahati - S.K. Tyre</v>
      </c>
      <c r="F252" s="11" t="s">
        <v>2571</v>
      </c>
      <c r="G252" s="11" t="s">
        <v>2572</v>
      </c>
      <c r="H252" s="11" t="s">
        <v>809</v>
      </c>
      <c r="I252" s="8" t="s">
        <v>20</v>
      </c>
      <c r="J252" s="8" t="s">
        <v>485</v>
      </c>
      <c r="K252" s="8" t="s">
        <v>580</v>
      </c>
      <c r="L252" s="8"/>
      <c r="M252" s="8" t="s">
        <v>666</v>
      </c>
      <c r="N252" s="11" t="s">
        <v>667</v>
      </c>
      <c r="O252" s="8" t="s">
        <v>2573</v>
      </c>
      <c r="P252" s="8">
        <v>9365787441</v>
      </c>
      <c r="Q252" s="8"/>
      <c r="R252" s="16" t="s">
        <v>2574</v>
      </c>
      <c r="S252" s="8">
        <v>781017</v>
      </c>
      <c r="T252" s="8" t="s">
        <v>42</v>
      </c>
      <c r="U252" s="8" t="s">
        <v>233</v>
      </c>
      <c r="V252" s="77" t="s">
        <v>2575</v>
      </c>
      <c r="W252" s="8">
        <v>26.138383000000001</v>
      </c>
      <c r="X252" s="8">
        <v>91.618371999999994</v>
      </c>
      <c r="Y252" s="8" t="s">
        <v>1364</v>
      </c>
      <c r="Z252" s="14" t="e">
        <f ca="1">IF(_xludf.MAXIFS(#REF!,#REF!,D252)=0,"Before 31st Aug'23",_xludf.MAXIFS(#REF!,#REF!,D252))</f>
        <v>#NAME?</v>
      </c>
      <c r="AA252" s="8" t="e">
        <f>COUNTIFS(#REF!,E252,#REF!,"&gt;0")</f>
        <v>#REF!</v>
      </c>
      <c r="AB252" s="15">
        <v>0</v>
      </c>
      <c r="AC252" s="8">
        <v>0</v>
      </c>
      <c r="AD252" s="8">
        <v>9</v>
      </c>
      <c r="AE252" s="8">
        <v>0</v>
      </c>
      <c r="AF252" s="8" t="e">
        <f t="shared" si="1"/>
        <v>#REF!</v>
      </c>
      <c r="AG252" s="8" t="s">
        <v>587</v>
      </c>
      <c r="AH252" s="8" t="s">
        <v>588</v>
      </c>
      <c r="AI252" s="8" t="s">
        <v>485</v>
      </c>
      <c r="AJ252" s="8" t="s">
        <v>709</v>
      </c>
      <c r="AK252" s="8" t="s">
        <v>603</v>
      </c>
      <c r="AL252" s="8">
        <v>6</v>
      </c>
      <c r="AM252" s="8" t="s">
        <v>224</v>
      </c>
      <c r="AN252" s="16" t="s">
        <v>2576</v>
      </c>
      <c r="AO252" s="17" t="s">
        <v>2577</v>
      </c>
      <c r="AP252" s="18" t="s">
        <v>2573</v>
      </c>
      <c r="AQ252" s="18" t="s">
        <v>593</v>
      </c>
      <c r="AR252" s="17" t="s">
        <v>2578</v>
      </c>
      <c r="AS252" s="18" t="s">
        <v>2579</v>
      </c>
      <c r="AT252" s="18" t="s">
        <v>579</v>
      </c>
      <c r="AU252" s="18" t="e">
        <f t="shared" si="2"/>
        <v>#REF!</v>
      </c>
      <c r="AV252" s="18" t="s">
        <v>609</v>
      </c>
      <c r="AW252" s="18"/>
      <c r="AX252" s="18"/>
      <c r="AY252" s="18"/>
      <c r="AZ252" s="18"/>
      <c r="BA252" s="18" t="e">
        <f t="shared" si="3"/>
        <v>#REF!</v>
      </c>
      <c r="BB252" s="18"/>
      <c r="BC252" s="18" t="s">
        <v>609</v>
      </c>
      <c r="BD252" s="18"/>
      <c r="BE252" s="18"/>
      <c r="BF252" s="18" t="e">
        <f t="shared" si="4"/>
        <v>#REF!</v>
      </c>
      <c r="BG252" s="18"/>
      <c r="BH252" s="18"/>
      <c r="BI252" s="18"/>
      <c r="BJ252" s="18" t="e">
        <f t="shared" si="5"/>
        <v>#REF!</v>
      </c>
      <c r="BK252" s="18" t="e">
        <f t="shared" si="6"/>
        <v>#REF!</v>
      </c>
    </row>
    <row r="253" spans="1:63" ht="13">
      <c r="A253" s="11">
        <v>252</v>
      </c>
      <c r="B253" s="8" t="s">
        <v>2580</v>
      </c>
      <c r="C253" s="11" t="s">
        <v>4</v>
      </c>
      <c r="D253" s="11" t="s">
        <v>128</v>
      </c>
      <c r="E253" s="12" t="str">
        <f t="shared" si="0"/>
        <v>JKNZ0056 - Choupanki ,Bhiwadi - Tofeek Tyre Works</v>
      </c>
      <c r="F253" s="11" t="s">
        <v>2581</v>
      </c>
      <c r="G253" s="11" t="s">
        <v>2582</v>
      </c>
      <c r="H253" s="11" t="s">
        <v>447</v>
      </c>
      <c r="I253" s="8"/>
      <c r="J253" s="8" t="s">
        <v>485</v>
      </c>
      <c r="K253" s="8" t="s">
        <v>580</v>
      </c>
      <c r="L253" s="8"/>
      <c r="M253" s="8" t="s">
        <v>429</v>
      </c>
      <c r="N253" s="11" t="s">
        <v>776</v>
      </c>
      <c r="O253" s="8" t="s">
        <v>2583</v>
      </c>
      <c r="P253" s="8">
        <v>7340502176</v>
      </c>
      <c r="Q253" s="11"/>
      <c r="R253" s="12"/>
      <c r="S253" s="11"/>
      <c r="T253" s="11" t="s">
        <v>1300</v>
      </c>
      <c r="U253" s="8" t="s">
        <v>132</v>
      </c>
      <c r="V253" s="78" t="s">
        <v>2584</v>
      </c>
      <c r="W253" s="49">
        <v>28.187429000000002</v>
      </c>
      <c r="X253" s="49">
        <v>76.856461999999993</v>
      </c>
      <c r="Y253" s="8" t="s">
        <v>2585</v>
      </c>
      <c r="Z253" s="14" t="e">
        <f ca="1">IF(_xludf.MAXIFS(#REF!,#REF!,D253)=0,"Before 31st Aug'23",_xludf.MAXIFS(#REF!,#REF!,D253))</f>
        <v>#NAME?</v>
      </c>
      <c r="AA253" s="8" t="e">
        <f>COUNTIFS(#REF!,E253,#REF!,"&gt;0")</f>
        <v>#REF!</v>
      </c>
      <c r="AB253" s="15">
        <v>3</v>
      </c>
      <c r="AC253" s="8">
        <v>0</v>
      </c>
      <c r="AD253" s="8">
        <v>6</v>
      </c>
      <c r="AE253" s="8" t="e">
        <f>VLOOKUP(D253,#REF!,5,0)</f>
        <v>#REF!</v>
      </c>
      <c r="AF253" s="8" t="e">
        <f t="shared" si="1"/>
        <v>#REF!</v>
      </c>
      <c r="AG253" s="8" t="s">
        <v>587</v>
      </c>
      <c r="AH253" s="8" t="s">
        <v>588</v>
      </c>
      <c r="AI253" s="8" t="s">
        <v>485</v>
      </c>
      <c r="AJ253" s="8" t="s">
        <v>589</v>
      </c>
      <c r="AK253" s="8" t="s">
        <v>284</v>
      </c>
      <c r="AL253" s="8">
        <v>8</v>
      </c>
      <c r="AM253" s="8" t="s">
        <v>224</v>
      </c>
      <c r="AN253" s="16" t="s">
        <v>2586</v>
      </c>
      <c r="AO253" s="79" t="s">
        <v>2587</v>
      </c>
      <c r="AP253" s="18" t="s">
        <v>2583</v>
      </c>
      <c r="AQ253" s="18" t="s">
        <v>2536</v>
      </c>
      <c r="AR253" s="17" t="s">
        <v>2588</v>
      </c>
      <c r="AS253" s="18" t="s">
        <v>2589</v>
      </c>
      <c r="AT253" s="18" t="s">
        <v>485</v>
      </c>
      <c r="AU253" s="18" t="e">
        <f t="shared" si="2"/>
        <v>#REF!</v>
      </c>
      <c r="AV253" s="18" t="s">
        <v>609</v>
      </c>
      <c r="AW253" s="18"/>
      <c r="AX253" s="18"/>
      <c r="AY253" s="18"/>
      <c r="AZ253" s="18"/>
      <c r="BA253" s="18" t="e">
        <f t="shared" si="3"/>
        <v>#REF!</v>
      </c>
      <c r="BB253" s="18"/>
      <c r="BC253" s="18" t="s">
        <v>609</v>
      </c>
      <c r="BD253" s="18"/>
      <c r="BE253" s="18"/>
      <c r="BF253" s="18" t="e">
        <f t="shared" si="4"/>
        <v>#REF!</v>
      </c>
      <c r="BG253" s="18"/>
      <c r="BH253" s="18"/>
      <c r="BI253" s="18"/>
      <c r="BJ253" s="18" t="e">
        <f t="shared" si="5"/>
        <v>#REF!</v>
      </c>
      <c r="BK253" s="18" t="e">
        <f t="shared" si="6"/>
        <v>#REF!</v>
      </c>
    </row>
    <row r="254" spans="1:63" ht="13">
      <c r="A254" s="11">
        <v>253</v>
      </c>
      <c r="B254" s="8" t="s">
        <v>2590</v>
      </c>
      <c r="C254" s="11" t="s">
        <v>4</v>
      </c>
      <c r="D254" s="11" t="s">
        <v>28</v>
      </c>
      <c r="E254" s="12" t="str">
        <f t="shared" si="0"/>
        <v>JKSZ0030 - Kurekuppa,Karnataka - Bismillah Tyre Works</v>
      </c>
      <c r="F254" s="11" t="s">
        <v>2591</v>
      </c>
      <c r="G254" s="8" t="s">
        <v>2592</v>
      </c>
      <c r="H254" s="11" t="s">
        <v>809</v>
      </c>
      <c r="I254" s="8" t="s">
        <v>9</v>
      </c>
      <c r="J254" s="8" t="s">
        <v>485</v>
      </c>
      <c r="K254" s="8" t="s">
        <v>580</v>
      </c>
      <c r="L254" s="8"/>
      <c r="M254" s="8" t="s">
        <v>1042</v>
      </c>
      <c r="N254" s="11" t="s">
        <v>1014</v>
      </c>
      <c r="O254" s="8" t="s">
        <v>2593</v>
      </c>
      <c r="P254" s="8">
        <v>9663242203</v>
      </c>
      <c r="Q254" s="80">
        <v>8305597887</v>
      </c>
      <c r="R254" s="16" t="s">
        <v>2594</v>
      </c>
      <c r="S254" s="8">
        <v>583123</v>
      </c>
      <c r="T254" s="8" t="s">
        <v>27</v>
      </c>
      <c r="U254" s="8" t="s">
        <v>341</v>
      </c>
      <c r="V254" s="78" t="s">
        <v>2595</v>
      </c>
      <c r="W254" s="49">
        <v>15.215747</v>
      </c>
      <c r="X254" s="49">
        <v>76.636206000000001</v>
      </c>
      <c r="Y254" s="8" t="s">
        <v>2596</v>
      </c>
      <c r="Z254" s="14" t="e">
        <f ca="1">IF(_xludf.MAXIFS(#REF!,#REF!,D254)=0,"Before 31st Aug'23",_xludf.MAXIFS(#REF!,#REF!,D254))</f>
        <v>#NAME?</v>
      </c>
      <c r="AA254" s="8" t="e">
        <f>COUNTIFS(#REF!,E254,#REF!,"&gt;0")</f>
        <v>#REF!</v>
      </c>
      <c r="AB254" s="15">
        <v>36</v>
      </c>
      <c r="AC254" s="8">
        <v>3</v>
      </c>
      <c r="AD254" s="8">
        <v>6</v>
      </c>
      <c r="AE254" s="8" t="e">
        <f>VLOOKUP(D254,#REF!,5,0)</f>
        <v>#REF!</v>
      </c>
      <c r="AF254" s="8" t="e">
        <f t="shared" si="1"/>
        <v>#REF!</v>
      </c>
      <c r="AG254" s="8" t="s">
        <v>587</v>
      </c>
      <c r="AH254" s="8" t="s">
        <v>588</v>
      </c>
      <c r="AI254" s="8" t="s">
        <v>485</v>
      </c>
      <c r="AJ254" s="8" t="s">
        <v>709</v>
      </c>
      <c r="AK254" s="8" t="s">
        <v>284</v>
      </c>
      <c r="AL254" s="8">
        <v>8</v>
      </c>
      <c r="AM254" s="8" t="s">
        <v>242</v>
      </c>
      <c r="AN254" s="16" t="s">
        <v>2597</v>
      </c>
      <c r="AO254" s="17" t="s">
        <v>2598</v>
      </c>
      <c r="AP254" s="18" t="s">
        <v>2593</v>
      </c>
      <c r="AQ254" s="18" t="s">
        <v>606</v>
      </c>
      <c r="AR254" s="17" t="s">
        <v>2599</v>
      </c>
      <c r="AS254" s="18" t="s">
        <v>2600</v>
      </c>
      <c r="AT254" s="18" t="s">
        <v>485</v>
      </c>
      <c r="AU254" s="18" t="e">
        <f t="shared" si="2"/>
        <v>#REF!</v>
      </c>
      <c r="AV254" s="18" t="s">
        <v>609</v>
      </c>
      <c r="AW254" s="18"/>
      <c r="AX254" s="18"/>
      <c r="AY254" s="18"/>
      <c r="AZ254" s="18"/>
      <c r="BA254" s="18" t="e">
        <f t="shared" si="3"/>
        <v>#REF!</v>
      </c>
      <c r="BB254" s="18"/>
      <c r="BC254" s="18" t="s">
        <v>609</v>
      </c>
      <c r="BD254" s="18"/>
      <c r="BE254" s="18"/>
      <c r="BF254" s="18" t="e">
        <f t="shared" si="4"/>
        <v>#REF!</v>
      </c>
      <c r="BG254" s="18"/>
      <c r="BH254" s="18"/>
      <c r="BI254" s="18"/>
      <c r="BJ254" s="18" t="e">
        <f t="shared" si="5"/>
        <v>#REF!</v>
      </c>
      <c r="BK254" s="18" t="e">
        <f t="shared" si="6"/>
        <v>#REF!</v>
      </c>
    </row>
    <row r="255" spans="1:63" ht="13">
      <c r="A255" s="11">
        <v>254</v>
      </c>
      <c r="B255" s="81">
        <v>45189</v>
      </c>
      <c r="C255" s="11" t="s">
        <v>4</v>
      </c>
      <c r="D255" s="8" t="s">
        <v>244</v>
      </c>
      <c r="E255" s="12" t="str">
        <f t="shared" si="0"/>
        <v>JKNZ0057 - kabarai,Mahoba - Ballu Tyre Service</v>
      </c>
      <c r="F255" s="8" t="s">
        <v>2601</v>
      </c>
      <c r="G255" s="8" t="s">
        <v>2602</v>
      </c>
      <c r="H255" s="11" t="s">
        <v>809</v>
      </c>
      <c r="I255" s="8" t="s">
        <v>2603</v>
      </c>
      <c r="J255" s="8" t="s">
        <v>485</v>
      </c>
      <c r="K255" s="8" t="s">
        <v>580</v>
      </c>
      <c r="L255" s="8"/>
      <c r="M255" s="8" t="s">
        <v>429</v>
      </c>
      <c r="N255" s="8" t="s">
        <v>2604</v>
      </c>
      <c r="O255" s="8" t="s">
        <v>2605</v>
      </c>
      <c r="P255" s="82" t="s">
        <v>2606</v>
      </c>
      <c r="Q255" s="8"/>
      <c r="R255" s="83" t="s">
        <v>2607</v>
      </c>
      <c r="S255" s="82">
        <v>210424</v>
      </c>
      <c r="T255" s="8" t="s">
        <v>21</v>
      </c>
      <c r="U255" s="8" t="s">
        <v>2608</v>
      </c>
      <c r="V255" s="84" t="s">
        <v>2609</v>
      </c>
      <c r="W255" s="49">
        <v>25.383661</v>
      </c>
      <c r="X255" s="49">
        <v>79.999992000000006</v>
      </c>
      <c r="Y255" s="8" t="s">
        <v>345</v>
      </c>
      <c r="Z255" s="14" t="e">
        <f ca="1">IF(_xludf.MAXIFS(#REF!,#REF!,D255)=0,"Before 31st Aug'23",_xludf.MAXIFS(#REF!,#REF!,D255))</f>
        <v>#NAME?</v>
      </c>
      <c r="AA255" s="8" t="e">
        <f>COUNTIFS(#REF!,E255,#REF!,"&gt;0")</f>
        <v>#REF!</v>
      </c>
      <c r="AB255" s="15">
        <v>0</v>
      </c>
      <c r="AC255" s="8">
        <v>0</v>
      </c>
      <c r="AD255" s="8">
        <v>0</v>
      </c>
      <c r="AE255" s="8">
        <v>0</v>
      </c>
      <c r="AF255" s="8" t="e">
        <f t="shared" si="1"/>
        <v>#REF!</v>
      </c>
      <c r="AG255" s="8" t="s">
        <v>587</v>
      </c>
      <c r="AH255" s="8" t="s">
        <v>780</v>
      </c>
      <c r="AI255" s="8" t="s">
        <v>8</v>
      </c>
      <c r="AJ255" s="8" t="s">
        <v>4</v>
      </c>
      <c r="AK255" s="8" t="s">
        <v>637</v>
      </c>
      <c r="AL255" s="8">
        <v>8</v>
      </c>
      <c r="AM255" s="8" t="s">
        <v>224</v>
      </c>
      <c r="AN255" s="16" t="s">
        <v>2610</v>
      </c>
      <c r="AO255" s="17" t="s">
        <v>2611</v>
      </c>
      <c r="AP255" s="18" t="s">
        <v>2605</v>
      </c>
      <c r="AQ255" s="18" t="s">
        <v>593</v>
      </c>
      <c r="AR255" s="17" t="s">
        <v>2612</v>
      </c>
      <c r="AS255" s="18" t="s">
        <v>2613</v>
      </c>
      <c r="AT255" s="18" t="s">
        <v>485</v>
      </c>
      <c r="AU255" s="18" t="e">
        <f t="shared" si="2"/>
        <v>#REF!</v>
      </c>
      <c r="AV255" s="18" t="s">
        <v>609</v>
      </c>
      <c r="AW255" s="85"/>
      <c r="AX255" s="85"/>
      <c r="AY255" s="85"/>
      <c r="AZ255" s="85"/>
      <c r="BA255" s="18" t="e">
        <f t="shared" si="3"/>
        <v>#REF!</v>
      </c>
      <c r="BB255" s="18"/>
      <c r="BC255" s="18" t="s">
        <v>609</v>
      </c>
      <c r="BD255" s="85"/>
      <c r="BE255" s="85"/>
      <c r="BF255" s="18" t="e">
        <f t="shared" si="4"/>
        <v>#REF!</v>
      </c>
      <c r="BG255" s="85"/>
      <c r="BH255" s="85"/>
      <c r="BI255" s="85"/>
      <c r="BJ255" s="18" t="e">
        <f t="shared" si="5"/>
        <v>#REF!</v>
      </c>
      <c r="BK255" s="18" t="e">
        <f t="shared" si="6"/>
        <v>#REF!</v>
      </c>
    </row>
    <row r="256" spans="1:63" ht="13">
      <c r="A256" s="11">
        <v>255</v>
      </c>
      <c r="B256" s="81">
        <v>45197</v>
      </c>
      <c r="C256" s="11" t="s">
        <v>4</v>
      </c>
      <c r="D256" s="11" t="s">
        <v>235</v>
      </c>
      <c r="E256" s="12" t="str">
        <f t="shared" si="0"/>
        <v>JKEZ0072 - Kalinganagar,Jajpur - Y.K.G.N Tyre Workshop</v>
      </c>
      <c r="F256" s="8" t="s">
        <v>2614</v>
      </c>
      <c r="G256" s="8" t="s">
        <v>2615</v>
      </c>
      <c r="H256" s="11" t="s">
        <v>809</v>
      </c>
      <c r="I256" s="8" t="s">
        <v>2616</v>
      </c>
      <c r="J256" s="8" t="s">
        <v>485</v>
      </c>
      <c r="K256" s="8" t="s">
        <v>580</v>
      </c>
      <c r="L256" s="8"/>
      <c r="M256" s="8" t="s">
        <v>666</v>
      </c>
      <c r="N256" s="8" t="s">
        <v>2604</v>
      </c>
      <c r="O256" s="8" t="s">
        <v>2617</v>
      </c>
      <c r="P256" s="8">
        <v>9040491113</v>
      </c>
      <c r="Q256" s="11"/>
      <c r="R256" s="55" t="s">
        <v>2618</v>
      </c>
      <c r="S256" s="15">
        <v>755026</v>
      </c>
      <c r="T256" s="11" t="s">
        <v>3</v>
      </c>
      <c r="U256" s="8" t="s">
        <v>137</v>
      </c>
      <c r="V256" s="84" t="s">
        <v>2619</v>
      </c>
      <c r="W256" s="49">
        <v>20.946982999999999</v>
      </c>
      <c r="X256" s="49">
        <v>86.072424999999996</v>
      </c>
      <c r="Y256" s="11" t="s">
        <v>63</v>
      </c>
      <c r="Z256" s="14" t="e">
        <f ca="1">IF(_xludf.MAXIFS(#REF!,#REF!,D256)=0,"Before 31st Aug'23",_xludf.MAXIFS(#REF!,#REF!,D256))</f>
        <v>#NAME?</v>
      </c>
      <c r="AA256" s="8" t="e">
        <f>COUNTIFS(#REF!,E256,#REF!,"&gt;0")</f>
        <v>#REF!</v>
      </c>
      <c r="AB256" s="15">
        <v>26</v>
      </c>
      <c r="AC256" s="8">
        <v>28</v>
      </c>
      <c r="AD256" s="8">
        <v>0</v>
      </c>
      <c r="AE256" s="8" t="e">
        <f>VLOOKUP(D256,#REF!,5,0)</f>
        <v>#REF!</v>
      </c>
      <c r="AF256" s="8" t="e">
        <f t="shared" si="1"/>
        <v>#REF!</v>
      </c>
      <c r="AG256" s="8" t="s">
        <v>587</v>
      </c>
      <c r="AH256" s="8" t="s">
        <v>780</v>
      </c>
      <c r="AI256" s="8" t="s">
        <v>485</v>
      </c>
      <c r="AJ256" s="8" t="s">
        <v>589</v>
      </c>
      <c r="AK256" s="8" t="s">
        <v>603</v>
      </c>
      <c r="AL256" s="8">
        <v>10</v>
      </c>
      <c r="AM256" s="8" t="s">
        <v>242</v>
      </c>
      <c r="AN256" s="16" t="s">
        <v>2620</v>
      </c>
      <c r="AO256" s="17" t="s">
        <v>2621</v>
      </c>
      <c r="AP256" s="18" t="s">
        <v>2617</v>
      </c>
      <c r="AQ256" s="18" t="s">
        <v>593</v>
      </c>
      <c r="AR256" s="17" t="s">
        <v>2622</v>
      </c>
      <c r="AS256" s="18" t="s">
        <v>2054</v>
      </c>
      <c r="AT256" s="18" t="s">
        <v>485</v>
      </c>
      <c r="AU256" s="18" t="e">
        <f t="shared" si="2"/>
        <v>#REF!</v>
      </c>
      <c r="AV256" s="18" t="s">
        <v>609</v>
      </c>
      <c r="AW256" s="85"/>
      <c r="AX256" s="85"/>
      <c r="AY256" s="85"/>
      <c r="AZ256" s="85"/>
      <c r="BA256" s="18" t="e">
        <f t="shared" si="3"/>
        <v>#REF!</v>
      </c>
      <c r="BB256" s="18"/>
      <c r="BC256" s="18" t="s">
        <v>609</v>
      </c>
      <c r="BD256" s="85"/>
      <c r="BE256" s="85"/>
      <c r="BF256" s="18" t="e">
        <f t="shared" si="4"/>
        <v>#REF!</v>
      </c>
      <c r="BG256" s="85"/>
      <c r="BH256" s="85"/>
      <c r="BI256" s="85"/>
      <c r="BJ256" s="18" t="e">
        <f t="shared" si="5"/>
        <v>#REF!</v>
      </c>
      <c r="BK256" s="18" t="e">
        <f t="shared" si="6"/>
        <v>#REF!</v>
      </c>
    </row>
    <row r="257" spans="1:63" ht="13">
      <c r="A257" s="11">
        <v>256</v>
      </c>
      <c r="B257" s="86">
        <v>45221</v>
      </c>
      <c r="C257" s="11" t="s">
        <v>4</v>
      </c>
      <c r="D257" s="8" t="s">
        <v>2623</v>
      </c>
      <c r="E257" s="12" t="str">
        <f t="shared" ref="E257:E340" si="7">CONCATENATE(D257," - ",G257," - ",F257)</f>
        <v>JKNZ0058 - Mangrol,Rj - SK Tyre Works</v>
      </c>
      <c r="F257" s="8" t="s">
        <v>2624</v>
      </c>
      <c r="G257" s="8" t="s">
        <v>2625</v>
      </c>
      <c r="H257" s="8" t="s">
        <v>447</v>
      </c>
      <c r="I257" s="8"/>
      <c r="J257" s="8" t="s">
        <v>485</v>
      </c>
      <c r="K257" s="8" t="s">
        <v>872</v>
      </c>
      <c r="L257" s="8"/>
      <c r="M257" s="8" t="s">
        <v>429</v>
      </c>
      <c r="N257" s="8" t="s">
        <v>2626</v>
      </c>
      <c r="O257" s="8" t="s">
        <v>2627</v>
      </c>
      <c r="P257" s="8">
        <v>9166590060</v>
      </c>
      <c r="Q257" s="8"/>
      <c r="R257" s="16" t="s">
        <v>2628</v>
      </c>
      <c r="S257" s="8">
        <v>312601</v>
      </c>
      <c r="T257" s="8" t="s">
        <v>1300</v>
      </c>
      <c r="U257" s="8" t="s">
        <v>2629</v>
      </c>
      <c r="V257" s="87" t="s">
        <v>2630</v>
      </c>
      <c r="W257" s="8">
        <v>24.691769000000001</v>
      </c>
      <c r="X257" s="8">
        <v>74.650047799999996</v>
      </c>
      <c r="Y257" s="8" t="s">
        <v>2631</v>
      </c>
      <c r="Z257" s="14" t="e">
        <f ca="1">IF(_xludf.MAXIFS(#REF!,#REF!,D257)=0,"Before 31st Aug'23",_xludf.MAXIFS(#REF!,#REF!,D257))</f>
        <v>#NAME?</v>
      </c>
      <c r="AA257" s="8" t="e">
        <f>COUNTIFS(#REF!,E257,#REF!,"&gt;0")</f>
        <v>#REF!</v>
      </c>
      <c r="AB257" s="15">
        <v>0</v>
      </c>
      <c r="AC257" s="8">
        <v>0</v>
      </c>
      <c r="AD257" s="8">
        <v>0</v>
      </c>
      <c r="AE257" s="8">
        <v>0</v>
      </c>
      <c r="AF257" s="8" t="e">
        <f t="shared" ref="AF257:AF335" si="8">SUM(AA257:AE257)</f>
        <v>#REF!</v>
      </c>
      <c r="AG257" s="8" t="s">
        <v>587</v>
      </c>
      <c r="AH257" s="8" t="s">
        <v>780</v>
      </c>
      <c r="AI257" s="8" t="s">
        <v>485</v>
      </c>
      <c r="AJ257" s="8" t="s">
        <v>2632</v>
      </c>
      <c r="AK257" s="8" t="s">
        <v>603</v>
      </c>
      <c r="AL257" s="8">
        <v>7</v>
      </c>
      <c r="AM257" s="8"/>
      <c r="AN257" s="16" t="s">
        <v>2633</v>
      </c>
      <c r="AO257" s="17" t="s">
        <v>2634</v>
      </c>
      <c r="AP257" s="18" t="s">
        <v>2627</v>
      </c>
      <c r="AQ257" s="18" t="s">
        <v>1086</v>
      </c>
      <c r="AR257" s="17" t="s">
        <v>2635</v>
      </c>
      <c r="AS257" s="18" t="s">
        <v>2636</v>
      </c>
      <c r="AT257" s="18" t="s">
        <v>485</v>
      </c>
      <c r="AU257" s="18" t="e">
        <f t="shared" ref="AU257:AU276" si="9">IF(OR(AND(H257="Highway",AF257&gt;=10),AND(H257="In-Hub",AF257&gt;=50),AND(H257="In-Cluster",AF257&gt;=50)),"Eligible","Not Eligible")</f>
        <v>#REF!</v>
      </c>
      <c r="AV257" s="18" t="s">
        <v>609</v>
      </c>
      <c r="AW257" s="85"/>
      <c r="AX257" s="85"/>
      <c r="AY257" s="85"/>
      <c r="AZ257" s="85"/>
      <c r="BA257" s="18" t="e">
        <f t="shared" ref="BA257:BA274" si="10">IF(OR(AND(H257="Highway",AF257&gt;=30),AND(H257="In-Hub",AF257&gt;=100)),"Eligible","Not Eligible")</f>
        <v>#REF!</v>
      </c>
      <c r="BB257" s="85"/>
      <c r="BC257" s="18" t="s">
        <v>609</v>
      </c>
      <c r="BD257" s="85"/>
      <c r="BE257" s="85"/>
      <c r="BF257" s="18" t="e">
        <f t="shared" ref="BF257:BF274" si="11">IF(OR(AND(H257="Highway",AF257&gt;=50),AND(H257="In-Hub",AF257&gt;=200)),"Eligible","Not Eligible")</f>
        <v>#REF!</v>
      </c>
      <c r="BG257" s="85"/>
      <c r="BH257" s="85"/>
      <c r="BI257" s="85"/>
      <c r="BJ257" s="18" t="e">
        <f t="shared" ref="BJ257:BJ274" si="12">IF(OR(AND(H257="Highway",AF257&gt;=100),AND(H257="In-Hub",AF257&gt;=500)),"Eligible","Not Eligible")</f>
        <v>#REF!</v>
      </c>
      <c r="BK257" s="18" t="e">
        <f t="shared" ref="BK257:BK274" si="13">IF(OR(AND(H257="Highway",AF257&gt;=150),AND(H257="In-Hub",AF257&gt;=800)),"Eligible","Not Eligible")</f>
        <v>#REF!</v>
      </c>
    </row>
    <row r="258" spans="1:63" ht="13">
      <c r="A258" s="11">
        <v>257</v>
      </c>
      <c r="B258" s="86">
        <v>45250</v>
      </c>
      <c r="C258" s="11" t="s">
        <v>4</v>
      </c>
      <c r="D258" s="8" t="s">
        <v>303</v>
      </c>
      <c r="E258" s="12" t="str">
        <f t="shared" si="7"/>
        <v>JKWZ0097 - Nanda Fata, Chandrapur - Dayama Tyre Works</v>
      </c>
      <c r="F258" s="8" t="s">
        <v>2637</v>
      </c>
      <c r="G258" s="8" t="s">
        <v>2638</v>
      </c>
      <c r="H258" s="11" t="s">
        <v>809</v>
      </c>
      <c r="I258" s="8" t="s">
        <v>302</v>
      </c>
      <c r="J258" s="8" t="s">
        <v>485</v>
      </c>
      <c r="K258" s="8" t="s">
        <v>580</v>
      </c>
      <c r="L258" s="8"/>
      <c r="M258" s="8" t="s">
        <v>581</v>
      </c>
      <c r="N258" s="8" t="s">
        <v>582</v>
      </c>
      <c r="O258" s="8" t="s">
        <v>2639</v>
      </c>
      <c r="P258" s="8" t="s">
        <v>2640</v>
      </c>
      <c r="Q258" s="8"/>
      <c r="R258" s="16" t="s">
        <v>2641</v>
      </c>
      <c r="S258" s="88">
        <v>442917</v>
      </c>
      <c r="T258" s="8" t="s">
        <v>6</v>
      </c>
      <c r="U258" s="8" t="s">
        <v>2103</v>
      </c>
      <c r="V258" s="84" t="s">
        <v>2642</v>
      </c>
      <c r="W258" s="8">
        <v>19.780712699999999</v>
      </c>
      <c r="X258" s="8">
        <v>79.107991400000003</v>
      </c>
      <c r="Y258" s="8" t="s">
        <v>1245</v>
      </c>
      <c r="Z258" s="14" t="e">
        <f ca="1">IF(_xludf.MAXIFS(#REF!,#REF!,D258)=0,"Before 31st Aug'23",_xludf.MAXIFS(#REF!,#REF!,D258))</f>
        <v>#NAME?</v>
      </c>
      <c r="AA258" s="8" t="e">
        <f>COUNTIFS(#REF!,E258,#REF!,"&gt;0")</f>
        <v>#REF!</v>
      </c>
      <c r="AB258" s="15">
        <v>0</v>
      </c>
      <c r="AC258" s="8">
        <v>0</v>
      </c>
      <c r="AD258" s="8">
        <v>0</v>
      </c>
      <c r="AE258" s="8">
        <v>0</v>
      </c>
      <c r="AF258" s="8" t="e">
        <f t="shared" si="8"/>
        <v>#REF!</v>
      </c>
      <c r="AG258" s="8" t="s">
        <v>587</v>
      </c>
      <c r="AH258" s="8" t="s">
        <v>780</v>
      </c>
      <c r="AI258" s="8" t="s">
        <v>485</v>
      </c>
      <c r="AJ258" s="8" t="s">
        <v>709</v>
      </c>
      <c r="AK258" s="8" t="s">
        <v>637</v>
      </c>
      <c r="AL258" s="8">
        <v>10</v>
      </c>
      <c r="AM258" s="8" t="s">
        <v>242</v>
      </c>
      <c r="AN258" s="16" t="s">
        <v>2643</v>
      </c>
      <c r="AO258" s="17" t="s">
        <v>2644</v>
      </c>
      <c r="AP258" s="18" t="s">
        <v>2645</v>
      </c>
      <c r="AQ258" s="18" t="s">
        <v>2479</v>
      </c>
      <c r="AR258" s="17" t="s">
        <v>2646</v>
      </c>
      <c r="AS258" s="18" t="s">
        <v>2647</v>
      </c>
      <c r="AT258" s="18" t="s">
        <v>485</v>
      </c>
      <c r="AU258" s="18" t="e">
        <f t="shared" si="9"/>
        <v>#REF!</v>
      </c>
      <c r="AV258" s="18" t="s">
        <v>609</v>
      </c>
      <c r="AW258" s="85"/>
      <c r="AX258" s="85"/>
      <c r="AY258" s="85"/>
      <c r="AZ258" s="85"/>
      <c r="BA258" s="18" t="e">
        <f t="shared" si="10"/>
        <v>#REF!</v>
      </c>
      <c r="BB258" s="85"/>
      <c r="BC258" s="18" t="s">
        <v>609</v>
      </c>
      <c r="BD258" s="85"/>
      <c r="BE258" s="85"/>
      <c r="BF258" s="18" t="e">
        <f t="shared" si="11"/>
        <v>#REF!</v>
      </c>
      <c r="BG258" s="85"/>
      <c r="BH258" s="85"/>
      <c r="BI258" s="85"/>
      <c r="BJ258" s="18" t="e">
        <f t="shared" si="12"/>
        <v>#REF!</v>
      </c>
      <c r="BK258" s="18" t="e">
        <f t="shared" si="13"/>
        <v>#REF!</v>
      </c>
    </row>
    <row r="259" spans="1:63" ht="13">
      <c r="A259" s="11">
        <v>258</v>
      </c>
      <c r="B259" s="86">
        <v>45258</v>
      </c>
      <c r="C259" s="11" t="s">
        <v>4</v>
      </c>
      <c r="D259" s="8" t="s">
        <v>314</v>
      </c>
      <c r="E259" s="12" t="str">
        <f t="shared" si="7"/>
        <v>JKEZ0073 - Bagori, Nagaon - Hindustan Tyre Service</v>
      </c>
      <c r="F259" s="8" t="s">
        <v>444</v>
      </c>
      <c r="G259" s="8" t="s">
        <v>2648</v>
      </c>
      <c r="H259" s="8" t="s">
        <v>447</v>
      </c>
      <c r="I259" s="8"/>
      <c r="J259" s="8" t="s">
        <v>485</v>
      </c>
      <c r="K259" s="8" t="s">
        <v>580</v>
      </c>
      <c r="L259" s="8"/>
      <c r="M259" s="8" t="s">
        <v>666</v>
      </c>
      <c r="N259" s="8" t="s">
        <v>667</v>
      </c>
      <c r="O259" s="8" t="s">
        <v>2649</v>
      </c>
      <c r="P259" s="8" t="s">
        <v>2650</v>
      </c>
      <c r="Q259" s="8"/>
      <c r="R259" s="55" t="s">
        <v>2651</v>
      </c>
      <c r="S259" s="8">
        <v>782136</v>
      </c>
      <c r="T259" s="8" t="s">
        <v>42</v>
      </c>
      <c r="U259" s="8" t="s">
        <v>479</v>
      </c>
      <c r="V259" s="89" t="s">
        <v>2652</v>
      </c>
      <c r="W259" s="8">
        <v>26.577114999999999</v>
      </c>
      <c r="X259" s="8">
        <v>93.281673999999995</v>
      </c>
      <c r="Y259" s="8" t="s">
        <v>1364</v>
      </c>
      <c r="Z259" s="14" t="e">
        <f ca="1">IF(_xludf.MAXIFS(#REF!,#REF!,D259)=0,"Before 31st Aug'23",_xludf.MAXIFS(#REF!,#REF!,D259))</f>
        <v>#NAME?</v>
      </c>
      <c r="AA259" s="8" t="e">
        <f>COUNTIFS(#REF!,E259,#REF!,"&gt;0")</f>
        <v>#REF!</v>
      </c>
      <c r="AB259" s="15">
        <v>3</v>
      </c>
      <c r="AC259" s="8">
        <v>8</v>
      </c>
      <c r="AD259" s="8">
        <v>0</v>
      </c>
      <c r="AE259" s="8" t="e">
        <f>VLOOKUP(D259,#REF!,5,0)</f>
        <v>#REF!</v>
      </c>
      <c r="AF259" s="8" t="e">
        <f t="shared" si="8"/>
        <v>#REF!</v>
      </c>
      <c r="AG259" s="8" t="s">
        <v>587</v>
      </c>
      <c r="AH259" s="8" t="s">
        <v>780</v>
      </c>
      <c r="AI259" s="8" t="s">
        <v>485</v>
      </c>
      <c r="AJ259" s="8" t="s">
        <v>589</v>
      </c>
      <c r="AK259" s="8" t="s">
        <v>276</v>
      </c>
      <c r="AL259" s="8">
        <v>7</v>
      </c>
      <c r="AM259" s="8" t="s">
        <v>242</v>
      </c>
      <c r="AN259" s="16" t="s">
        <v>2653</v>
      </c>
      <c r="AO259" s="17" t="s">
        <v>2654</v>
      </c>
      <c r="AP259" s="18" t="s">
        <v>2649</v>
      </c>
      <c r="AQ259" s="18" t="s">
        <v>593</v>
      </c>
      <c r="AR259" s="17" t="s">
        <v>2655</v>
      </c>
      <c r="AS259" s="18" t="s">
        <v>2656</v>
      </c>
      <c r="AT259" s="18" t="s">
        <v>485</v>
      </c>
      <c r="AU259" s="18" t="e">
        <f t="shared" si="9"/>
        <v>#REF!</v>
      </c>
      <c r="AV259" s="18" t="s">
        <v>609</v>
      </c>
      <c r="AW259" s="85"/>
      <c r="AX259" s="85"/>
      <c r="AY259" s="85"/>
      <c r="AZ259" s="85"/>
      <c r="BA259" s="18" t="e">
        <f t="shared" si="10"/>
        <v>#REF!</v>
      </c>
      <c r="BB259" s="85"/>
      <c r="BC259" s="18" t="s">
        <v>609</v>
      </c>
      <c r="BD259" s="85"/>
      <c r="BE259" s="85"/>
      <c r="BF259" s="18" t="e">
        <f t="shared" si="11"/>
        <v>#REF!</v>
      </c>
      <c r="BG259" s="85"/>
      <c r="BH259" s="85"/>
      <c r="BI259" s="85"/>
      <c r="BJ259" s="18" t="e">
        <f t="shared" si="12"/>
        <v>#REF!</v>
      </c>
      <c r="BK259" s="18" t="e">
        <f t="shared" si="13"/>
        <v>#REF!</v>
      </c>
    </row>
    <row r="260" spans="1:63" ht="13">
      <c r="A260" s="11">
        <v>259</v>
      </c>
      <c r="B260" s="86">
        <v>45287</v>
      </c>
      <c r="C260" s="11" t="s">
        <v>4</v>
      </c>
      <c r="D260" s="8" t="s">
        <v>430</v>
      </c>
      <c r="E260" s="12" t="str">
        <f t="shared" si="7"/>
        <v>JKEZ0074 - Ranihati, Kolkata - KGN Tyre Service</v>
      </c>
      <c r="F260" s="8" t="s">
        <v>1219</v>
      </c>
      <c r="G260" s="8" t="s">
        <v>2657</v>
      </c>
      <c r="H260" s="11" t="s">
        <v>809</v>
      </c>
      <c r="I260" s="8" t="s">
        <v>48</v>
      </c>
      <c r="J260" s="8" t="s">
        <v>485</v>
      </c>
      <c r="K260" s="8" t="s">
        <v>580</v>
      </c>
      <c r="L260" s="8"/>
      <c r="M260" s="8" t="s">
        <v>666</v>
      </c>
      <c r="N260" s="8" t="s">
        <v>667</v>
      </c>
      <c r="O260" s="8" t="s">
        <v>2658</v>
      </c>
      <c r="P260" s="8">
        <v>9903894485</v>
      </c>
      <c r="Q260" s="80" t="s">
        <v>2659</v>
      </c>
      <c r="R260" s="16" t="s">
        <v>2660</v>
      </c>
      <c r="S260" s="8">
        <v>711302</v>
      </c>
      <c r="T260" s="8" t="s">
        <v>34</v>
      </c>
      <c r="U260" s="8" t="s">
        <v>318</v>
      </c>
      <c r="V260" s="84" t="s">
        <v>2661</v>
      </c>
      <c r="W260" s="8">
        <v>22.565033</v>
      </c>
      <c r="X260" s="8">
        <v>88.152147999999997</v>
      </c>
      <c r="Y260" s="8" t="s">
        <v>76</v>
      </c>
      <c r="Z260" s="14" t="e">
        <f ca="1">IF(_xludf.MAXIFS(#REF!,#REF!,D260)=0,"Before 31st Aug'23",_xludf.MAXIFS(#REF!,#REF!,D260))</f>
        <v>#NAME?</v>
      </c>
      <c r="AA260" s="8" t="e">
        <f>COUNTIFS(#REF!,E260,#REF!,"&gt;0")</f>
        <v>#REF!</v>
      </c>
      <c r="AB260" s="15">
        <v>2</v>
      </c>
      <c r="AC260" s="8">
        <v>1</v>
      </c>
      <c r="AD260" s="8">
        <v>0</v>
      </c>
      <c r="AE260" s="8">
        <v>0</v>
      </c>
      <c r="AF260" s="8" t="e">
        <f t="shared" si="8"/>
        <v>#REF!</v>
      </c>
      <c r="AG260" s="8" t="s">
        <v>587</v>
      </c>
      <c r="AH260" s="8" t="s">
        <v>780</v>
      </c>
      <c r="AI260" s="8" t="s">
        <v>485</v>
      </c>
      <c r="AJ260" s="8" t="s">
        <v>709</v>
      </c>
      <c r="AK260" s="8" t="s">
        <v>2662</v>
      </c>
      <c r="AL260" s="8">
        <v>9</v>
      </c>
      <c r="AM260" s="8"/>
      <c r="AN260" s="16" t="s">
        <v>2663</v>
      </c>
      <c r="AO260" s="17" t="s">
        <v>2664</v>
      </c>
      <c r="AP260" s="18" t="s">
        <v>2665</v>
      </c>
      <c r="AQ260" s="18" t="s">
        <v>2479</v>
      </c>
      <c r="AR260" s="17" t="s">
        <v>2666</v>
      </c>
      <c r="AS260" s="18" t="s">
        <v>2667</v>
      </c>
      <c r="AT260" s="18" t="s">
        <v>485</v>
      </c>
      <c r="AU260" s="18" t="e">
        <f t="shared" si="9"/>
        <v>#REF!</v>
      </c>
      <c r="AV260" s="18" t="s">
        <v>609</v>
      </c>
      <c r="AW260" s="85"/>
      <c r="AX260" s="85"/>
      <c r="AY260" s="85"/>
      <c r="AZ260" s="85"/>
      <c r="BA260" s="18" t="e">
        <f t="shared" si="10"/>
        <v>#REF!</v>
      </c>
      <c r="BB260" s="85"/>
      <c r="BC260" s="18" t="s">
        <v>609</v>
      </c>
      <c r="BD260" s="85"/>
      <c r="BE260" s="85"/>
      <c r="BF260" s="18" t="e">
        <f t="shared" si="11"/>
        <v>#REF!</v>
      </c>
      <c r="BG260" s="85"/>
      <c r="BH260" s="85"/>
      <c r="BI260" s="85"/>
      <c r="BJ260" s="18" t="e">
        <f t="shared" si="12"/>
        <v>#REF!</v>
      </c>
      <c r="BK260" s="18" t="e">
        <f t="shared" si="13"/>
        <v>#REF!</v>
      </c>
    </row>
    <row r="261" spans="1:63" ht="13">
      <c r="A261" s="11">
        <v>260</v>
      </c>
      <c r="B261" s="86">
        <v>45287</v>
      </c>
      <c r="C261" s="11" t="s">
        <v>4</v>
      </c>
      <c r="D261" s="8" t="s">
        <v>324</v>
      </c>
      <c r="E261" s="12" t="str">
        <f t="shared" si="7"/>
        <v>JKWZ0098 - Mohada, Yavatmal - Bihar Tyre Service</v>
      </c>
      <c r="F261" s="8" t="s">
        <v>882</v>
      </c>
      <c r="G261" s="8" t="s">
        <v>2668</v>
      </c>
      <c r="H261" s="8" t="s">
        <v>447</v>
      </c>
      <c r="I261" s="8"/>
      <c r="J261" s="8" t="s">
        <v>485</v>
      </c>
      <c r="K261" s="8" t="s">
        <v>580</v>
      </c>
      <c r="L261" s="8"/>
      <c r="M261" s="8" t="s">
        <v>581</v>
      </c>
      <c r="N261" s="8" t="s">
        <v>582</v>
      </c>
      <c r="O261" s="8" t="s">
        <v>2669</v>
      </c>
      <c r="P261" s="8">
        <v>7507635209</v>
      </c>
      <c r="Q261" s="80">
        <v>7721954100</v>
      </c>
      <c r="R261" s="16" t="s">
        <v>2670</v>
      </c>
      <c r="S261" s="8">
        <v>445403</v>
      </c>
      <c r="T261" s="8" t="s">
        <v>6</v>
      </c>
      <c r="U261" s="8" t="s">
        <v>347</v>
      </c>
      <c r="V261" s="87" t="s">
        <v>2671</v>
      </c>
      <c r="W261" s="8">
        <v>20.227378000000002</v>
      </c>
      <c r="X261" s="8">
        <v>78.454828000000006</v>
      </c>
      <c r="Y261" s="8" t="s">
        <v>2672</v>
      </c>
      <c r="Z261" s="14" t="e">
        <f ca="1">IF(_xludf.MAXIFS(#REF!,#REF!,D261)=0,"Before 31st Aug'23",_xludf.MAXIFS(#REF!,#REF!,D261))</f>
        <v>#NAME?</v>
      </c>
      <c r="AA261" s="8" t="e">
        <f>COUNTIFS(#REF!,E261,#REF!,"&gt;0")</f>
        <v>#REF!</v>
      </c>
      <c r="AB261" s="15">
        <v>1</v>
      </c>
      <c r="AC261" s="8">
        <v>1</v>
      </c>
      <c r="AD261" s="8">
        <v>0</v>
      </c>
      <c r="AE261" s="8">
        <v>0</v>
      </c>
      <c r="AF261" s="8" t="e">
        <f t="shared" si="8"/>
        <v>#REF!</v>
      </c>
      <c r="AG261" s="8" t="s">
        <v>587</v>
      </c>
      <c r="AH261" s="8" t="s">
        <v>780</v>
      </c>
      <c r="AI261" s="8" t="s">
        <v>485</v>
      </c>
      <c r="AJ261" s="8" t="s">
        <v>589</v>
      </c>
      <c r="AK261" s="8" t="s">
        <v>276</v>
      </c>
      <c r="AL261" s="8">
        <v>8</v>
      </c>
      <c r="AM261" s="8" t="s">
        <v>242</v>
      </c>
      <c r="AN261" s="16" t="s">
        <v>2673</v>
      </c>
      <c r="AO261" s="17" t="s">
        <v>2674</v>
      </c>
      <c r="AP261" s="18" t="s">
        <v>2675</v>
      </c>
      <c r="AQ261" s="18" t="s">
        <v>628</v>
      </c>
      <c r="AR261" s="17" t="s">
        <v>2676</v>
      </c>
      <c r="AS261" s="18" t="s">
        <v>2677</v>
      </c>
      <c r="AT261" s="18" t="s">
        <v>485</v>
      </c>
      <c r="AU261" s="18" t="e">
        <f t="shared" si="9"/>
        <v>#REF!</v>
      </c>
      <c r="AV261" s="18" t="s">
        <v>609</v>
      </c>
      <c r="AW261" s="85"/>
      <c r="AX261" s="85"/>
      <c r="AY261" s="85"/>
      <c r="AZ261" s="85"/>
      <c r="BA261" s="18" t="e">
        <f t="shared" si="10"/>
        <v>#REF!</v>
      </c>
      <c r="BB261" s="85"/>
      <c r="BC261" s="18" t="s">
        <v>609</v>
      </c>
      <c r="BD261" s="85"/>
      <c r="BE261" s="85"/>
      <c r="BF261" s="18" t="e">
        <f t="shared" si="11"/>
        <v>#REF!</v>
      </c>
      <c r="BG261" s="85"/>
      <c r="BH261" s="85"/>
      <c r="BI261" s="85"/>
      <c r="BJ261" s="18" t="e">
        <f t="shared" si="12"/>
        <v>#REF!</v>
      </c>
      <c r="BK261" s="18" t="e">
        <f t="shared" si="13"/>
        <v>#REF!</v>
      </c>
    </row>
    <row r="262" spans="1:63" ht="13">
      <c r="A262" s="11">
        <v>261</v>
      </c>
      <c r="B262" s="86">
        <v>45287</v>
      </c>
      <c r="C262" s="11" t="s">
        <v>4</v>
      </c>
      <c r="D262" s="8" t="s">
        <v>326</v>
      </c>
      <c r="E262" s="12" t="str">
        <f t="shared" si="7"/>
        <v>JKNZ0059 - Chaupanki, Bhiwadi - Juned Service Station &amp; Tyre Puncture</v>
      </c>
      <c r="F262" s="8" t="s">
        <v>2678</v>
      </c>
      <c r="G262" s="8" t="s">
        <v>2679</v>
      </c>
      <c r="H262" s="8" t="s">
        <v>447</v>
      </c>
      <c r="I262" s="8"/>
      <c r="J262" s="8" t="s">
        <v>485</v>
      </c>
      <c r="K262" s="8" t="s">
        <v>580</v>
      </c>
      <c r="L262" s="8"/>
      <c r="M262" s="8" t="s">
        <v>429</v>
      </c>
      <c r="N262" s="8" t="s">
        <v>776</v>
      </c>
      <c r="O262" s="8" t="s">
        <v>2680</v>
      </c>
      <c r="P262" s="8">
        <v>9050438124</v>
      </c>
      <c r="Q262" s="80">
        <v>8813087033</v>
      </c>
      <c r="R262" s="16" t="s">
        <v>2681</v>
      </c>
      <c r="S262" s="8">
        <v>301018</v>
      </c>
      <c r="T262" s="8" t="s">
        <v>1300</v>
      </c>
      <c r="U262" s="8" t="s">
        <v>129</v>
      </c>
      <c r="V262" s="84" t="s">
        <v>2682</v>
      </c>
      <c r="W262" s="8">
        <v>28.13822</v>
      </c>
      <c r="X262" s="8">
        <v>76.891720000000007</v>
      </c>
      <c r="Y262" s="8" t="s">
        <v>2683</v>
      </c>
      <c r="Z262" s="14" t="e">
        <f ca="1">IF(_xludf.MAXIFS(#REF!,#REF!,D262)=0,"Before 31st Aug'23",_xludf.MAXIFS(#REF!,#REF!,D262))</f>
        <v>#NAME?</v>
      </c>
      <c r="AA262" s="8" t="e">
        <f>COUNTIFS(#REF!,E262,#REF!,"&gt;0")</f>
        <v>#REF!</v>
      </c>
      <c r="AB262" s="15">
        <v>1</v>
      </c>
      <c r="AC262" s="8">
        <v>0</v>
      </c>
      <c r="AD262" s="8">
        <v>0</v>
      </c>
      <c r="AE262" s="8" t="e">
        <f>VLOOKUP(D262,#REF!,5,0)</f>
        <v>#REF!</v>
      </c>
      <c r="AF262" s="8" t="e">
        <f t="shared" si="8"/>
        <v>#REF!</v>
      </c>
      <c r="AG262" s="8" t="s">
        <v>587</v>
      </c>
      <c r="AH262" s="8" t="s">
        <v>780</v>
      </c>
      <c r="AI262" s="8" t="s">
        <v>8</v>
      </c>
      <c r="AJ262" s="8" t="s">
        <v>4</v>
      </c>
      <c r="AK262" s="8" t="s">
        <v>276</v>
      </c>
      <c r="AL262" s="8">
        <v>7</v>
      </c>
      <c r="AM262" s="8" t="s">
        <v>240</v>
      </c>
      <c r="AN262" s="16" t="s">
        <v>2684</v>
      </c>
      <c r="AO262" s="17" t="s">
        <v>2685</v>
      </c>
      <c r="AP262" s="18" t="s">
        <v>2680</v>
      </c>
      <c r="AQ262" s="18" t="s">
        <v>957</v>
      </c>
      <c r="AR262" s="17" t="s">
        <v>2686</v>
      </c>
      <c r="AS262" s="18" t="s">
        <v>2687</v>
      </c>
      <c r="AT262" s="18" t="s">
        <v>485</v>
      </c>
      <c r="AU262" s="18" t="e">
        <f t="shared" si="9"/>
        <v>#REF!</v>
      </c>
      <c r="AV262" s="18" t="s">
        <v>609</v>
      </c>
      <c r="AW262" s="85"/>
      <c r="AX262" s="85"/>
      <c r="AY262" s="85"/>
      <c r="AZ262" s="85"/>
      <c r="BA262" s="18" t="e">
        <f t="shared" si="10"/>
        <v>#REF!</v>
      </c>
      <c r="BB262" s="85"/>
      <c r="BC262" s="18" t="s">
        <v>609</v>
      </c>
      <c r="BD262" s="85"/>
      <c r="BE262" s="85"/>
      <c r="BF262" s="18" t="e">
        <f t="shared" si="11"/>
        <v>#REF!</v>
      </c>
      <c r="BG262" s="85"/>
      <c r="BH262" s="85"/>
      <c r="BI262" s="85"/>
      <c r="BJ262" s="18" t="e">
        <f t="shared" si="12"/>
        <v>#REF!</v>
      </c>
      <c r="BK262" s="18" t="e">
        <f t="shared" si="13"/>
        <v>#REF!</v>
      </c>
    </row>
    <row r="263" spans="1:63" ht="13">
      <c r="A263" s="11">
        <v>262</v>
      </c>
      <c r="B263" s="86">
        <v>45289</v>
      </c>
      <c r="C263" s="11" t="s">
        <v>4</v>
      </c>
      <c r="D263" s="8" t="s">
        <v>348</v>
      </c>
      <c r="E263" s="12" t="str">
        <f t="shared" si="7"/>
        <v>JKNZ0060 - Rama Mandi, Bhatinda - Harbans Tyre Works</v>
      </c>
      <c r="F263" s="8" t="s">
        <v>2688</v>
      </c>
      <c r="G263" s="8" t="s">
        <v>2689</v>
      </c>
      <c r="H263" s="11" t="s">
        <v>809</v>
      </c>
      <c r="I263" s="8" t="s">
        <v>2690</v>
      </c>
      <c r="J263" s="8" t="s">
        <v>485</v>
      </c>
      <c r="K263" s="8" t="s">
        <v>580</v>
      </c>
      <c r="L263" s="8"/>
      <c r="M263" s="8" t="s">
        <v>429</v>
      </c>
      <c r="N263" s="8" t="s">
        <v>776</v>
      </c>
      <c r="O263" s="8" t="s">
        <v>2691</v>
      </c>
      <c r="P263" s="8" t="s">
        <v>2692</v>
      </c>
      <c r="Q263" s="80">
        <v>9417559595</v>
      </c>
      <c r="R263" s="83" t="s">
        <v>2693</v>
      </c>
      <c r="S263" s="8">
        <v>151301</v>
      </c>
      <c r="T263" s="8" t="s">
        <v>158</v>
      </c>
      <c r="U263" s="8" t="s">
        <v>159</v>
      </c>
      <c r="V263" s="84" t="s">
        <v>2694</v>
      </c>
      <c r="W263" s="8">
        <v>29.931676599999999</v>
      </c>
      <c r="X263" s="8">
        <v>74.950259599999995</v>
      </c>
      <c r="Y263" s="8" t="s">
        <v>509</v>
      </c>
      <c r="Z263" s="14" t="e">
        <f ca="1">IF(_xludf.MAXIFS(#REF!,#REF!,D263)=0,"Before 31st Aug'23",_xludf.MAXIFS(#REF!,#REF!,D263))</f>
        <v>#NAME?</v>
      </c>
      <c r="AA263" s="8" t="e">
        <f>COUNTIFS(#REF!,E263,#REF!,"&gt;0")</f>
        <v>#REF!</v>
      </c>
      <c r="AB263" s="15">
        <v>39</v>
      </c>
      <c r="AC263" s="8">
        <v>42</v>
      </c>
      <c r="AD263" s="8">
        <v>0</v>
      </c>
      <c r="AE263" s="8" t="e">
        <f>VLOOKUP(D263,#REF!,5,0)</f>
        <v>#REF!</v>
      </c>
      <c r="AF263" s="8" t="e">
        <f t="shared" si="8"/>
        <v>#REF!</v>
      </c>
      <c r="AG263" s="8" t="s">
        <v>587</v>
      </c>
      <c r="AH263" s="8" t="s">
        <v>780</v>
      </c>
      <c r="AI263" s="8" t="s">
        <v>485</v>
      </c>
      <c r="AJ263" s="8" t="s">
        <v>709</v>
      </c>
      <c r="AK263" s="8" t="s">
        <v>284</v>
      </c>
      <c r="AL263" s="8">
        <v>8</v>
      </c>
      <c r="AM263" s="8" t="s">
        <v>242</v>
      </c>
      <c r="AN263" s="16" t="s">
        <v>2695</v>
      </c>
      <c r="AO263" s="17" t="s">
        <v>2696</v>
      </c>
      <c r="AP263" s="18" t="s">
        <v>2697</v>
      </c>
      <c r="AQ263" s="18" t="s">
        <v>2479</v>
      </c>
      <c r="AR263" s="17" t="s">
        <v>2698</v>
      </c>
      <c r="AS263" s="18" t="s">
        <v>2699</v>
      </c>
      <c r="AT263" s="18" t="s">
        <v>485</v>
      </c>
      <c r="AU263" s="18" t="e">
        <f t="shared" si="9"/>
        <v>#REF!</v>
      </c>
      <c r="AV263" s="18" t="s">
        <v>609</v>
      </c>
      <c r="AW263" s="85"/>
      <c r="AX263" s="85"/>
      <c r="AY263" s="85"/>
      <c r="AZ263" s="85"/>
      <c r="BA263" s="18" t="e">
        <f t="shared" si="10"/>
        <v>#REF!</v>
      </c>
      <c r="BB263" s="85"/>
      <c r="BC263" s="18" t="s">
        <v>609</v>
      </c>
      <c r="BD263" s="85"/>
      <c r="BE263" s="85"/>
      <c r="BF263" s="18" t="e">
        <f t="shared" si="11"/>
        <v>#REF!</v>
      </c>
      <c r="BG263" s="85"/>
      <c r="BH263" s="85"/>
      <c r="BI263" s="85"/>
      <c r="BJ263" s="18" t="e">
        <f t="shared" si="12"/>
        <v>#REF!</v>
      </c>
      <c r="BK263" s="18" t="e">
        <f t="shared" si="13"/>
        <v>#REF!</v>
      </c>
    </row>
    <row r="264" spans="1:63" ht="13">
      <c r="A264" s="11">
        <v>263</v>
      </c>
      <c r="B264" s="86">
        <v>45289</v>
      </c>
      <c r="C264" s="11" t="s">
        <v>4</v>
      </c>
      <c r="D264" s="8" t="s">
        <v>325</v>
      </c>
      <c r="E264" s="12" t="str">
        <f t="shared" si="7"/>
        <v>JKWZ0099 - Jolwa, Dahej - Bharat Tyre Workshop</v>
      </c>
      <c r="F264" s="8" t="s">
        <v>2700</v>
      </c>
      <c r="G264" s="8" t="s">
        <v>2701</v>
      </c>
      <c r="H264" s="11" t="s">
        <v>809</v>
      </c>
      <c r="I264" s="8" t="s">
        <v>2702</v>
      </c>
      <c r="J264" s="8" t="s">
        <v>485</v>
      </c>
      <c r="K264" s="8" t="s">
        <v>580</v>
      </c>
      <c r="L264" s="8"/>
      <c r="M264" s="8" t="s">
        <v>581</v>
      </c>
      <c r="N264" s="8" t="s">
        <v>2358</v>
      </c>
      <c r="O264" s="8" t="s">
        <v>2703</v>
      </c>
      <c r="P264" s="8">
        <v>8128567955</v>
      </c>
      <c r="Q264" s="8"/>
      <c r="R264" s="83" t="s">
        <v>2704</v>
      </c>
      <c r="S264" s="8">
        <v>392130</v>
      </c>
      <c r="T264" s="8" t="s">
        <v>15</v>
      </c>
      <c r="U264" s="8" t="s">
        <v>213</v>
      </c>
      <c r="V264" s="84" t="s">
        <v>2705</v>
      </c>
      <c r="W264" s="8">
        <v>21.713343500000001</v>
      </c>
      <c r="X264" s="27">
        <v>72.623517699999994</v>
      </c>
      <c r="Y264" s="8" t="s">
        <v>2706</v>
      </c>
      <c r="Z264" s="14" t="e">
        <f ca="1">IF(_xludf.MAXIFS(#REF!,#REF!,D264)=0,"Before 31st Aug'23",_xludf.MAXIFS(#REF!,#REF!,D264))</f>
        <v>#NAME?</v>
      </c>
      <c r="AA264" s="8" t="e">
        <f>COUNTIFS(#REF!,E264,#REF!,"&gt;0")</f>
        <v>#REF!</v>
      </c>
      <c r="AB264" s="15">
        <v>6</v>
      </c>
      <c r="AC264" s="8">
        <v>21</v>
      </c>
      <c r="AD264" s="8">
        <v>0</v>
      </c>
      <c r="AE264" s="8" t="e">
        <f>VLOOKUP(D264,#REF!,5,0)</f>
        <v>#REF!</v>
      </c>
      <c r="AF264" s="8" t="e">
        <f t="shared" si="8"/>
        <v>#REF!</v>
      </c>
      <c r="AG264" s="8" t="s">
        <v>587</v>
      </c>
      <c r="AH264" s="8" t="s">
        <v>780</v>
      </c>
      <c r="AI264" s="8" t="s">
        <v>485</v>
      </c>
      <c r="AJ264" s="8" t="s">
        <v>709</v>
      </c>
      <c r="AK264" s="8" t="s">
        <v>603</v>
      </c>
      <c r="AL264" s="8">
        <v>8</v>
      </c>
      <c r="AM264" s="8" t="s">
        <v>240</v>
      </c>
      <c r="AN264" s="16" t="s">
        <v>2707</v>
      </c>
      <c r="AO264" s="17" t="s">
        <v>2708</v>
      </c>
      <c r="AP264" s="18" t="s">
        <v>2703</v>
      </c>
      <c r="AQ264" s="18" t="s">
        <v>2709</v>
      </c>
      <c r="AR264" s="17" t="s">
        <v>2710</v>
      </c>
      <c r="AS264" s="18" t="s">
        <v>1631</v>
      </c>
      <c r="AT264" s="18" t="s">
        <v>485</v>
      </c>
      <c r="AU264" s="18" t="e">
        <f t="shared" si="9"/>
        <v>#REF!</v>
      </c>
      <c r="AV264" s="18" t="s">
        <v>609</v>
      </c>
      <c r="AW264" s="85"/>
      <c r="AX264" s="85"/>
      <c r="AY264" s="85"/>
      <c r="AZ264" s="85"/>
      <c r="BA264" s="18" t="e">
        <f t="shared" si="10"/>
        <v>#REF!</v>
      </c>
      <c r="BB264" s="85"/>
      <c r="BC264" s="18" t="s">
        <v>609</v>
      </c>
      <c r="BD264" s="85"/>
      <c r="BE264" s="85"/>
      <c r="BF264" s="18" t="e">
        <f t="shared" si="11"/>
        <v>#REF!</v>
      </c>
      <c r="BG264" s="85"/>
      <c r="BH264" s="85"/>
      <c r="BI264" s="85"/>
      <c r="BJ264" s="18" t="e">
        <f t="shared" si="12"/>
        <v>#REF!</v>
      </c>
      <c r="BK264" s="18" t="e">
        <f t="shared" si="13"/>
        <v>#REF!</v>
      </c>
    </row>
    <row r="265" spans="1:63" ht="13">
      <c r="A265" s="11">
        <v>264</v>
      </c>
      <c r="B265" s="81">
        <v>45321</v>
      </c>
      <c r="C265" s="11" t="s">
        <v>4</v>
      </c>
      <c r="D265" s="8" t="s">
        <v>342</v>
      </c>
      <c r="E265" s="12" t="str">
        <f t="shared" si="7"/>
        <v>JKNZ0061 - Amanganj, Panna - Hindustan Tyre</v>
      </c>
      <c r="F265" s="8" t="s">
        <v>2711</v>
      </c>
      <c r="G265" s="8" t="s">
        <v>2712</v>
      </c>
      <c r="H265" s="8" t="s">
        <v>447</v>
      </c>
      <c r="I265" s="8"/>
      <c r="J265" s="8" t="s">
        <v>485</v>
      </c>
      <c r="K265" s="8" t="s">
        <v>580</v>
      </c>
      <c r="L265" s="8"/>
      <c r="M265" s="8" t="s">
        <v>429</v>
      </c>
      <c r="N265" s="8" t="s">
        <v>776</v>
      </c>
      <c r="O265" s="8" t="s">
        <v>2713</v>
      </c>
      <c r="P265" s="8">
        <v>8103670978</v>
      </c>
      <c r="Q265" s="8"/>
      <c r="R265" s="83" t="s">
        <v>2714</v>
      </c>
      <c r="S265" s="8">
        <v>488441</v>
      </c>
      <c r="T265" s="8" t="s">
        <v>39</v>
      </c>
      <c r="U265" s="8" t="s">
        <v>392</v>
      </c>
      <c r="V265" s="84" t="s">
        <v>2715</v>
      </c>
      <c r="W265" s="8">
        <v>24.321974999999998</v>
      </c>
      <c r="X265" s="8">
        <v>79.978808000000001</v>
      </c>
      <c r="Y265" s="8" t="s">
        <v>2631</v>
      </c>
      <c r="Z265" s="14" t="e">
        <f ca="1">IF(_xludf.MAXIFS(#REF!,#REF!,D265)=0,"Before 31st Aug'23",_xludf.MAXIFS(#REF!,#REF!,D265))</f>
        <v>#NAME?</v>
      </c>
      <c r="AA265" s="8" t="e">
        <f>COUNTIFS(#REF!,E265,#REF!,"&gt;0")</f>
        <v>#REF!</v>
      </c>
      <c r="AB265" s="15">
        <v>0</v>
      </c>
      <c r="AC265" s="8">
        <v>0</v>
      </c>
      <c r="AD265" s="8">
        <v>0</v>
      </c>
      <c r="AE265" s="8">
        <v>0</v>
      </c>
      <c r="AF265" s="8" t="e">
        <f t="shared" si="8"/>
        <v>#REF!</v>
      </c>
      <c r="AG265" s="8" t="s">
        <v>587</v>
      </c>
      <c r="AH265" s="8" t="s">
        <v>780</v>
      </c>
      <c r="AI265" s="8" t="s">
        <v>485</v>
      </c>
      <c r="AJ265" s="8" t="s">
        <v>589</v>
      </c>
      <c r="AK265" s="8" t="s">
        <v>276</v>
      </c>
      <c r="AL265" s="8">
        <v>6</v>
      </c>
      <c r="AM265" s="8"/>
      <c r="AN265" s="16" t="s">
        <v>2716</v>
      </c>
      <c r="AO265" s="17" t="s">
        <v>2717</v>
      </c>
      <c r="AP265" s="18" t="s">
        <v>2718</v>
      </c>
      <c r="AQ265" s="18" t="s">
        <v>2479</v>
      </c>
      <c r="AR265" s="17" t="s">
        <v>2719</v>
      </c>
      <c r="AS265" s="18" t="s">
        <v>2260</v>
      </c>
      <c r="AT265" s="18" t="s">
        <v>2282</v>
      </c>
      <c r="AU265" s="18" t="e">
        <f t="shared" si="9"/>
        <v>#REF!</v>
      </c>
      <c r="AV265" s="18" t="s">
        <v>609</v>
      </c>
      <c r="AW265" s="85"/>
      <c r="AX265" s="85"/>
      <c r="AY265" s="85"/>
      <c r="AZ265" s="85"/>
      <c r="BA265" s="18" t="e">
        <f t="shared" si="10"/>
        <v>#REF!</v>
      </c>
      <c r="BB265" s="85"/>
      <c r="BC265" s="18" t="s">
        <v>609</v>
      </c>
      <c r="BD265" s="85"/>
      <c r="BE265" s="85"/>
      <c r="BF265" s="18" t="e">
        <f t="shared" si="11"/>
        <v>#REF!</v>
      </c>
      <c r="BG265" s="85"/>
      <c r="BH265" s="85"/>
      <c r="BI265" s="85"/>
      <c r="BJ265" s="18" t="e">
        <f t="shared" si="12"/>
        <v>#REF!</v>
      </c>
      <c r="BK265" s="18" t="e">
        <f t="shared" si="13"/>
        <v>#REF!</v>
      </c>
    </row>
    <row r="266" spans="1:63" ht="13">
      <c r="A266" s="11">
        <v>265</v>
      </c>
      <c r="B266" s="81">
        <v>45322</v>
      </c>
      <c r="C266" s="56">
        <v>45698</v>
      </c>
      <c r="D266" s="8" t="s">
        <v>344</v>
      </c>
      <c r="E266" s="12" t="str">
        <f t="shared" si="7"/>
        <v>JKWZ0100 - Khalapur Toll Naka - Janata Tyre</v>
      </c>
      <c r="F266" s="8" t="s">
        <v>2720</v>
      </c>
      <c r="G266" s="8" t="s">
        <v>2721</v>
      </c>
      <c r="H266" s="8" t="s">
        <v>447</v>
      </c>
      <c r="I266" s="8"/>
      <c r="J266" s="8" t="s">
        <v>485</v>
      </c>
      <c r="K266" s="8" t="s">
        <v>633</v>
      </c>
      <c r="L266" s="8" t="s">
        <v>2722</v>
      </c>
      <c r="M266" s="8" t="s">
        <v>581</v>
      </c>
      <c r="N266" s="8" t="s">
        <v>582</v>
      </c>
      <c r="O266" s="8" t="s">
        <v>2723</v>
      </c>
      <c r="P266" s="8">
        <v>8709513125</v>
      </c>
      <c r="Q266" s="8"/>
      <c r="R266" s="83" t="s">
        <v>2724</v>
      </c>
      <c r="S266" s="8">
        <v>400203</v>
      </c>
      <c r="T266" s="8" t="s">
        <v>6</v>
      </c>
      <c r="U266" s="8" t="s">
        <v>359</v>
      </c>
      <c r="V266" s="87" t="s">
        <v>2725</v>
      </c>
      <c r="W266" s="8">
        <v>18.802555600000002</v>
      </c>
      <c r="X266" s="27">
        <v>73.282833299999993</v>
      </c>
      <c r="Y266" s="8" t="s">
        <v>1245</v>
      </c>
      <c r="Z266" s="14" t="e">
        <f ca="1">IF(_xludf.MAXIFS(#REF!,#REF!,D266)=0,"Before 31st Aug'23",_xludf.MAXIFS(#REF!,#REF!,D266))</f>
        <v>#NAME?</v>
      </c>
      <c r="AA266" s="8" t="e">
        <f>COUNTIFS(#REF!,E266,#REF!,"&gt;0")</f>
        <v>#REF!</v>
      </c>
      <c r="AB266" s="15">
        <v>5</v>
      </c>
      <c r="AC266" s="8">
        <v>7</v>
      </c>
      <c r="AD266" s="8">
        <v>0</v>
      </c>
      <c r="AE266" s="8" t="e">
        <f>VLOOKUP(D266,#REF!,5,0)</f>
        <v>#REF!</v>
      </c>
      <c r="AF266" s="8" t="e">
        <f t="shared" si="8"/>
        <v>#REF!</v>
      </c>
      <c r="AG266" s="8" t="s">
        <v>587</v>
      </c>
      <c r="AH266" s="8" t="s">
        <v>780</v>
      </c>
      <c r="AI266" s="8" t="s">
        <v>485</v>
      </c>
      <c r="AJ266" s="8" t="s">
        <v>589</v>
      </c>
      <c r="AK266" s="8" t="s">
        <v>276</v>
      </c>
      <c r="AL266" s="8">
        <v>6</v>
      </c>
      <c r="AM266" s="8"/>
      <c r="AN266" s="16" t="s">
        <v>2726</v>
      </c>
      <c r="AO266" s="17" t="s">
        <v>2727</v>
      </c>
      <c r="AP266" s="18" t="s">
        <v>2728</v>
      </c>
      <c r="AQ266" s="18" t="s">
        <v>1183</v>
      </c>
      <c r="AR266" s="17" t="s">
        <v>2729</v>
      </c>
      <c r="AS266" s="18" t="s">
        <v>2730</v>
      </c>
      <c r="AT266" s="18" t="s">
        <v>2282</v>
      </c>
      <c r="AU266" s="18" t="e">
        <f t="shared" si="9"/>
        <v>#REF!</v>
      </c>
      <c r="AV266" s="18" t="s">
        <v>609</v>
      </c>
      <c r="AW266" s="85"/>
      <c r="AX266" s="85"/>
      <c r="AY266" s="85"/>
      <c r="AZ266" s="85"/>
      <c r="BA266" s="18" t="e">
        <f t="shared" si="10"/>
        <v>#REF!</v>
      </c>
      <c r="BB266" s="85"/>
      <c r="BC266" s="18" t="s">
        <v>609</v>
      </c>
      <c r="BD266" s="85"/>
      <c r="BE266" s="85"/>
      <c r="BF266" s="18" t="e">
        <f t="shared" si="11"/>
        <v>#REF!</v>
      </c>
      <c r="BG266" s="85"/>
      <c r="BH266" s="85"/>
      <c r="BI266" s="85"/>
      <c r="BJ266" s="18" t="e">
        <f t="shared" si="12"/>
        <v>#REF!</v>
      </c>
      <c r="BK266" s="18" t="e">
        <f t="shared" si="13"/>
        <v>#REF!</v>
      </c>
    </row>
    <row r="267" spans="1:63" ht="13">
      <c r="A267" s="11">
        <v>266</v>
      </c>
      <c r="B267" s="81">
        <v>45341</v>
      </c>
      <c r="C267" s="11" t="s">
        <v>4</v>
      </c>
      <c r="D267" s="8" t="s">
        <v>358</v>
      </c>
      <c r="E267" s="12" t="str">
        <f t="shared" si="7"/>
        <v>JKNZ0062 - Hisar - Subhash Tandon Tyre Puncture</v>
      </c>
      <c r="F267" s="8" t="s">
        <v>2731</v>
      </c>
      <c r="G267" s="8" t="s">
        <v>176</v>
      </c>
      <c r="H267" s="11" t="s">
        <v>809</v>
      </c>
      <c r="I267" s="8" t="s">
        <v>2732</v>
      </c>
      <c r="J267" s="8" t="s">
        <v>485</v>
      </c>
      <c r="K267" s="8" t="s">
        <v>580</v>
      </c>
      <c r="L267" s="8"/>
      <c r="M267" s="8" t="s">
        <v>429</v>
      </c>
      <c r="N267" s="8" t="s">
        <v>776</v>
      </c>
      <c r="O267" s="8" t="s">
        <v>113</v>
      </c>
      <c r="P267" s="8">
        <v>9467096987</v>
      </c>
      <c r="Q267" s="27">
        <v>9813718696</v>
      </c>
      <c r="R267" s="83" t="s">
        <v>2733</v>
      </c>
      <c r="S267" s="8">
        <v>125044</v>
      </c>
      <c r="T267" s="8" t="s">
        <v>24</v>
      </c>
      <c r="U267" s="8" t="s">
        <v>176</v>
      </c>
      <c r="V267" s="84" t="s">
        <v>2734</v>
      </c>
      <c r="W267" s="8">
        <v>29.121646399999999</v>
      </c>
      <c r="X267" s="27">
        <v>75.798491600000006</v>
      </c>
      <c r="Y267" s="8" t="s">
        <v>365</v>
      </c>
      <c r="Z267" s="14" t="e">
        <f ca="1">IF(_xludf.MAXIFS(#REF!,#REF!,D267)=0,"Before 31st Aug'23",_xludf.MAXIFS(#REF!,#REF!,D267))</f>
        <v>#NAME?</v>
      </c>
      <c r="AA267" s="8" t="e">
        <f>COUNTIFS(#REF!,E267,#REF!,"&gt;0")</f>
        <v>#REF!</v>
      </c>
      <c r="AB267" s="15">
        <v>0</v>
      </c>
      <c r="AC267" s="8">
        <v>9</v>
      </c>
      <c r="AD267" s="8">
        <v>0</v>
      </c>
      <c r="AE267" s="8" t="e">
        <f>VLOOKUP(D267,#REF!,5,0)</f>
        <v>#REF!</v>
      </c>
      <c r="AF267" s="8" t="e">
        <f t="shared" si="8"/>
        <v>#REF!</v>
      </c>
      <c r="AG267" s="8" t="s">
        <v>587</v>
      </c>
      <c r="AH267" s="8" t="s">
        <v>780</v>
      </c>
      <c r="AI267" s="8" t="s">
        <v>8</v>
      </c>
      <c r="AJ267" s="8" t="s">
        <v>4</v>
      </c>
      <c r="AK267" s="8" t="s">
        <v>284</v>
      </c>
      <c r="AL267" s="8">
        <v>8</v>
      </c>
      <c r="AM267" s="8" t="s">
        <v>240</v>
      </c>
      <c r="AN267" s="16" t="s">
        <v>2735</v>
      </c>
      <c r="AO267" s="17" t="s">
        <v>2736</v>
      </c>
      <c r="AP267" s="18" t="s">
        <v>2737</v>
      </c>
      <c r="AQ267" s="18" t="s">
        <v>686</v>
      </c>
      <c r="AR267" s="17" t="s">
        <v>2738</v>
      </c>
      <c r="AS267" s="18" t="s">
        <v>2739</v>
      </c>
      <c r="AT267" s="18" t="s">
        <v>2282</v>
      </c>
      <c r="AU267" s="18" t="e">
        <f t="shared" si="9"/>
        <v>#REF!</v>
      </c>
      <c r="AV267" s="18" t="s">
        <v>609</v>
      </c>
      <c r="AW267" s="85"/>
      <c r="AX267" s="85"/>
      <c r="AY267" s="85"/>
      <c r="AZ267" s="85"/>
      <c r="BA267" s="18" t="e">
        <f t="shared" si="10"/>
        <v>#REF!</v>
      </c>
      <c r="BB267" s="85"/>
      <c r="BC267" s="18" t="s">
        <v>609</v>
      </c>
      <c r="BD267" s="85"/>
      <c r="BE267" s="85"/>
      <c r="BF267" s="18" t="e">
        <f t="shared" si="11"/>
        <v>#REF!</v>
      </c>
      <c r="BG267" s="85"/>
      <c r="BH267" s="85"/>
      <c r="BI267" s="85"/>
      <c r="BJ267" s="18" t="e">
        <f t="shared" si="12"/>
        <v>#REF!</v>
      </c>
      <c r="BK267" s="18" t="e">
        <f t="shared" si="13"/>
        <v>#REF!</v>
      </c>
    </row>
    <row r="268" spans="1:63" ht="13">
      <c r="A268" s="11">
        <v>267</v>
      </c>
      <c r="B268" s="81">
        <v>45366</v>
      </c>
      <c r="C268" s="11" t="s">
        <v>4</v>
      </c>
      <c r="D268" s="8" t="s">
        <v>364</v>
      </c>
      <c r="E268" s="12" t="str">
        <f t="shared" si="7"/>
        <v>JKWZ0101 - Borle, Panvel - Raju Tyre Service</v>
      </c>
      <c r="F268" s="8" t="s">
        <v>2740</v>
      </c>
      <c r="G268" s="8" t="s">
        <v>2741</v>
      </c>
      <c r="H268" s="11" t="s">
        <v>809</v>
      </c>
      <c r="I268" s="8" t="s">
        <v>2742</v>
      </c>
      <c r="J268" s="8" t="s">
        <v>485</v>
      </c>
      <c r="K268" s="8" t="s">
        <v>580</v>
      </c>
      <c r="L268" s="8"/>
      <c r="M268" s="8" t="s">
        <v>581</v>
      </c>
      <c r="N268" s="8" t="s">
        <v>582</v>
      </c>
      <c r="O268" s="8" t="s">
        <v>2743</v>
      </c>
      <c r="P268" s="8">
        <v>6206319567</v>
      </c>
      <c r="Q268" s="8"/>
      <c r="R268" s="83" t="s">
        <v>2744</v>
      </c>
      <c r="S268" s="8">
        <v>410221</v>
      </c>
      <c r="T268" s="8" t="s">
        <v>6</v>
      </c>
      <c r="U268" s="8" t="s">
        <v>359</v>
      </c>
      <c r="V268" s="84" t="s">
        <v>2745</v>
      </c>
      <c r="W268" s="8">
        <v>18.962761700000001</v>
      </c>
      <c r="X268" s="8">
        <v>73.161969900000003</v>
      </c>
      <c r="Y268" s="8" t="s">
        <v>2746</v>
      </c>
      <c r="Z268" s="14" t="e">
        <f ca="1">IF(_xludf.MAXIFS(#REF!,#REF!,D268)=0,"Before 31st Aug'23",_xludf.MAXIFS(#REF!,#REF!,D268))</f>
        <v>#NAME?</v>
      </c>
      <c r="AA268" s="8" t="e">
        <f>COUNTIFS(#REF!,E268,#REF!,"&gt;0")</f>
        <v>#REF!</v>
      </c>
      <c r="AB268" s="15">
        <v>0</v>
      </c>
      <c r="AC268" s="8">
        <v>0</v>
      </c>
      <c r="AD268" s="8">
        <v>0</v>
      </c>
      <c r="AE268" s="8" t="e">
        <f>VLOOKUP(D268,#REF!,5,0)</f>
        <v>#REF!</v>
      </c>
      <c r="AF268" s="8" t="e">
        <f t="shared" si="8"/>
        <v>#REF!</v>
      </c>
      <c r="AG268" s="8" t="s">
        <v>587</v>
      </c>
      <c r="AH268" s="8" t="s">
        <v>780</v>
      </c>
      <c r="AI268" s="8" t="s">
        <v>8</v>
      </c>
      <c r="AJ268" s="8" t="s">
        <v>4</v>
      </c>
      <c r="AK268" s="8" t="s">
        <v>637</v>
      </c>
      <c r="AL268" s="8">
        <v>9</v>
      </c>
      <c r="AM268" s="8" t="s">
        <v>242</v>
      </c>
      <c r="AN268" s="16" t="s">
        <v>2747</v>
      </c>
      <c r="AO268" s="17" t="s">
        <v>2748</v>
      </c>
      <c r="AP268" s="18" t="s">
        <v>2749</v>
      </c>
      <c r="AQ268" s="18" t="s">
        <v>722</v>
      </c>
      <c r="AR268" s="17" t="s">
        <v>2750</v>
      </c>
      <c r="AS268" s="18" t="s">
        <v>2751</v>
      </c>
      <c r="AT268" s="18" t="s">
        <v>2282</v>
      </c>
      <c r="AU268" s="18" t="e">
        <f t="shared" si="9"/>
        <v>#REF!</v>
      </c>
      <c r="AV268" s="18" t="s">
        <v>609</v>
      </c>
      <c r="AW268" s="85"/>
      <c r="AX268" s="85"/>
      <c r="AY268" s="85"/>
      <c r="AZ268" s="85"/>
      <c r="BA268" s="18" t="e">
        <f t="shared" si="10"/>
        <v>#REF!</v>
      </c>
      <c r="BB268" s="85"/>
      <c r="BC268" s="18" t="s">
        <v>609</v>
      </c>
      <c r="BD268" s="85"/>
      <c r="BE268" s="85"/>
      <c r="BF268" s="18" t="e">
        <f t="shared" si="11"/>
        <v>#REF!</v>
      </c>
      <c r="BG268" s="85"/>
      <c r="BH268" s="85"/>
      <c r="BI268" s="85"/>
      <c r="BJ268" s="18" t="e">
        <f t="shared" si="12"/>
        <v>#REF!</v>
      </c>
      <c r="BK268" s="18" t="e">
        <f t="shared" si="13"/>
        <v>#REF!</v>
      </c>
    </row>
    <row r="269" spans="1:63" ht="13">
      <c r="A269" s="11">
        <v>268</v>
      </c>
      <c r="B269" s="8" t="s">
        <v>2752</v>
      </c>
      <c r="C269" s="11" t="s">
        <v>4</v>
      </c>
      <c r="D269" s="8" t="s">
        <v>362</v>
      </c>
      <c r="E269" s="12" t="str">
        <f t="shared" si="7"/>
        <v>JKSZ0031 - Budugumpa, Koppal - Reshma Tyre Works</v>
      </c>
      <c r="F269" s="8" t="s">
        <v>2753</v>
      </c>
      <c r="G269" s="8" t="s">
        <v>2754</v>
      </c>
      <c r="H269" s="8" t="s">
        <v>447</v>
      </c>
      <c r="I269" s="8"/>
      <c r="J269" s="8" t="s">
        <v>485</v>
      </c>
      <c r="K269" s="8" t="s">
        <v>580</v>
      </c>
      <c r="L269" s="8"/>
      <c r="M269" s="8" t="s">
        <v>1042</v>
      </c>
      <c r="N269" s="8" t="s">
        <v>1014</v>
      </c>
      <c r="O269" s="8" t="s">
        <v>2755</v>
      </c>
      <c r="P269" s="8">
        <v>9148345969</v>
      </c>
      <c r="Q269" s="8"/>
      <c r="R269" s="83" t="s">
        <v>2756</v>
      </c>
      <c r="S269" s="8">
        <v>583228</v>
      </c>
      <c r="T269" s="8" t="s">
        <v>27</v>
      </c>
      <c r="U269" s="8" t="s">
        <v>494</v>
      </c>
      <c r="V269" s="84" t="s">
        <v>2757</v>
      </c>
      <c r="W269" s="8">
        <v>15.3988683</v>
      </c>
      <c r="X269" s="8">
        <v>76.304423400000005</v>
      </c>
      <c r="Y269" s="8" t="s">
        <v>2758</v>
      </c>
      <c r="Z269" s="14" t="e">
        <f ca="1">IF(_xludf.MAXIFS(#REF!,#REF!,D269)=0,"Before 31st Aug'23",_xludf.MAXIFS(#REF!,#REF!,D269))</f>
        <v>#NAME?</v>
      </c>
      <c r="AA269" s="8" t="e">
        <f>COUNTIFS(#REF!,E269,#REF!,"&gt;0")</f>
        <v>#REF!</v>
      </c>
      <c r="AB269" s="15">
        <v>0</v>
      </c>
      <c r="AC269" s="8">
        <v>1</v>
      </c>
      <c r="AD269" s="8">
        <v>0</v>
      </c>
      <c r="AE269" s="8" t="e">
        <f>VLOOKUP(D269,#REF!,5,0)</f>
        <v>#REF!</v>
      </c>
      <c r="AF269" s="8" t="e">
        <f t="shared" si="8"/>
        <v>#REF!</v>
      </c>
      <c r="AG269" s="8" t="s">
        <v>587</v>
      </c>
      <c r="AH269" s="8" t="s">
        <v>780</v>
      </c>
      <c r="AI269" s="8" t="s">
        <v>485</v>
      </c>
      <c r="AJ269" s="8" t="s">
        <v>589</v>
      </c>
      <c r="AK269" s="8" t="s">
        <v>284</v>
      </c>
      <c r="AL269" s="8">
        <v>9</v>
      </c>
      <c r="AM269" s="8"/>
      <c r="AN269" s="16" t="s">
        <v>2759</v>
      </c>
      <c r="AO269" s="17" t="s">
        <v>2760</v>
      </c>
      <c r="AP269" s="18" t="s">
        <v>2761</v>
      </c>
      <c r="AQ269" s="90" t="s">
        <v>2479</v>
      </c>
      <c r="AR269" s="91" t="s">
        <v>2762</v>
      </c>
      <c r="AS269" s="90" t="s">
        <v>2763</v>
      </c>
      <c r="AT269" s="18" t="s">
        <v>2282</v>
      </c>
      <c r="AU269" s="18" t="e">
        <f t="shared" si="9"/>
        <v>#REF!</v>
      </c>
      <c r="AV269" s="18" t="s">
        <v>609</v>
      </c>
      <c r="AW269" s="85"/>
      <c r="AX269" s="85"/>
      <c r="AY269" s="85"/>
      <c r="AZ269" s="85"/>
      <c r="BA269" s="18" t="e">
        <f t="shared" si="10"/>
        <v>#REF!</v>
      </c>
      <c r="BB269" s="85"/>
      <c r="BC269" s="18" t="s">
        <v>609</v>
      </c>
      <c r="BD269" s="85"/>
      <c r="BE269" s="85"/>
      <c r="BF269" s="18" t="e">
        <f t="shared" si="11"/>
        <v>#REF!</v>
      </c>
      <c r="BG269" s="85"/>
      <c r="BH269" s="85"/>
      <c r="BI269" s="85"/>
      <c r="BJ269" s="18" t="e">
        <f t="shared" si="12"/>
        <v>#REF!</v>
      </c>
      <c r="BK269" s="18" t="e">
        <f t="shared" si="13"/>
        <v>#REF!</v>
      </c>
    </row>
    <row r="270" spans="1:63" ht="13">
      <c r="A270" s="11">
        <v>269</v>
      </c>
      <c r="B270" s="81">
        <v>45372</v>
      </c>
      <c r="C270" s="11" t="s">
        <v>4</v>
      </c>
      <c r="D270" s="8" t="s">
        <v>368</v>
      </c>
      <c r="E270" s="12" t="str">
        <f t="shared" si="7"/>
        <v>JKWZ0102 - Lakhnadon, Seoni - Tegi Tyre Works</v>
      </c>
      <c r="F270" s="8" t="s">
        <v>2764</v>
      </c>
      <c r="G270" s="8" t="s">
        <v>2765</v>
      </c>
      <c r="H270" s="8" t="s">
        <v>447</v>
      </c>
      <c r="I270" s="8"/>
      <c r="J270" s="8" t="s">
        <v>485</v>
      </c>
      <c r="K270" s="8" t="s">
        <v>580</v>
      </c>
      <c r="L270" s="8"/>
      <c r="M270" s="8" t="s">
        <v>581</v>
      </c>
      <c r="N270" s="8" t="s">
        <v>582</v>
      </c>
      <c r="O270" s="8" t="s">
        <v>2766</v>
      </c>
      <c r="P270" s="80">
        <v>6200067602</v>
      </c>
      <c r="Q270" s="8">
        <v>7724991024</v>
      </c>
      <c r="R270" s="83" t="s">
        <v>2767</v>
      </c>
      <c r="S270" s="8">
        <v>480886</v>
      </c>
      <c r="T270" s="8" t="s">
        <v>39</v>
      </c>
      <c r="U270" s="8" t="s">
        <v>278</v>
      </c>
      <c r="V270" s="84" t="s">
        <v>2768</v>
      </c>
      <c r="W270" s="8">
        <v>22.5672183</v>
      </c>
      <c r="X270" s="27">
        <v>79.601265100000006</v>
      </c>
      <c r="Y270" s="8" t="s">
        <v>76</v>
      </c>
      <c r="Z270" s="14" t="e">
        <f ca="1">IF(_xludf.MAXIFS(#REF!,#REF!,D270)=0,"Before 31st Aug'23",_xludf.MAXIFS(#REF!,#REF!,D270))</f>
        <v>#NAME?</v>
      </c>
      <c r="AA270" s="8" t="e">
        <f>COUNTIFS(#REF!,E270,#REF!,"&gt;0")</f>
        <v>#REF!</v>
      </c>
      <c r="AB270" s="15">
        <v>0</v>
      </c>
      <c r="AC270" s="8">
        <v>5</v>
      </c>
      <c r="AD270" s="8">
        <v>0</v>
      </c>
      <c r="AE270" s="8" t="e">
        <f>VLOOKUP(D270,#REF!,5,0)</f>
        <v>#REF!</v>
      </c>
      <c r="AF270" s="8" t="e">
        <f t="shared" si="8"/>
        <v>#REF!</v>
      </c>
      <c r="AG270" s="8" t="s">
        <v>587</v>
      </c>
      <c r="AH270" s="8" t="s">
        <v>780</v>
      </c>
      <c r="AI270" s="8" t="s">
        <v>485</v>
      </c>
      <c r="AJ270" s="8" t="s">
        <v>589</v>
      </c>
      <c r="AK270" s="8" t="s">
        <v>603</v>
      </c>
      <c r="AL270" s="8">
        <v>9</v>
      </c>
      <c r="AM270" s="8" t="s">
        <v>242</v>
      </c>
      <c r="AN270" s="16" t="s">
        <v>2769</v>
      </c>
      <c r="AO270" s="17" t="s">
        <v>2770</v>
      </c>
      <c r="AP270" s="18" t="s">
        <v>2771</v>
      </c>
      <c r="AQ270" s="18" t="s">
        <v>1183</v>
      </c>
      <c r="AR270" s="17" t="s">
        <v>2772</v>
      </c>
      <c r="AS270" s="18" t="s">
        <v>2773</v>
      </c>
      <c r="AT270" s="18" t="s">
        <v>2282</v>
      </c>
      <c r="AU270" s="18" t="e">
        <f t="shared" si="9"/>
        <v>#REF!</v>
      </c>
      <c r="AV270" s="18" t="s">
        <v>609</v>
      </c>
      <c r="AW270" s="85"/>
      <c r="AX270" s="85"/>
      <c r="AY270" s="85"/>
      <c r="AZ270" s="85"/>
      <c r="BA270" s="18" t="e">
        <f t="shared" si="10"/>
        <v>#REF!</v>
      </c>
      <c r="BB270" s="85"/>
      <c r="BC270" s="18" t="s">
        <v>609</v>
      </c>
      <c r="BD270" s="85"/>
      <c r="BE270" s="85"/>
      <c r="BF270" s="18" t="e">
        <f t="shared" si="11"/>
        <v>#REF!</v>
      </c>
      <c r="BG270" s="85"/>
      <c r="BH270" s="85"/>
      <c r="BI270" s="85"/>
      <c r="BJ270" s="18" t="e">
        <f t="shared" si="12"/>
        <v>#REF!</v>
      </c>
      <c r="BK270" s="18" t="e">
        <f t="shared" si="13"/>
        <v>#REF!</v>
      </c>
    </row>
    <row r="271" spans="1:63" ht="13">
      <c r="A271" s="11">
        <v>270</v>
      </c>
      <c r="B271" s="81">
        <v>45373</v>
      </c>
      <c r="C271" s="11" t="s">
        <v>4</v>
      </c>
      <c r="D271" s="8" t="s">
        <v>384</v>
      </c>
      <c r="E271" s="12" t="str">
        <f t="shared" si="7"/>
        <v>JKEZ0075 - Ganjam, Behrampur - Taiyab Tyre Works</v>
      </c>
      <c r="F271" s="8" t="s">
        <v>2774</v>
      </c>
      <c r="G271" s="8" t="s">
        <v>2775</v>
      </c>
      <c r="H271" s="11" t="s">
        <v>809</v>
      </c>
      <c r="I271" s="8" t="s">
        <v>2776</v>
      </c>
      <c r="J271" s="8" t="s">
        <v>485</v>
      </c>
      <c r="K271" s="8" t="s">
        <v>580</v>
      </c>
      <c r="L271" s="8"/>
      <c r="M271" s="8" t="s">
        <v>666</v>
      </c>
      <c r="N271" s="8" t="s">
        <v>667</v>
      </c>
      <c r="O271" s="8" t="s">
        <v>2777</v>
      </c>
      <c r="P271" s="8">
        <v>7546859570</v>
      </c>
      <c r="Q271" s="8">
        <v>9853347754</v>
      </c>
      <c r="R271" s="83" t="s">
        <v>2778</v>
      </c>
      <c r="S271" s="8">
        <v>760003</v>
      </c>
      <c r="T271" s="8" t="s">
        <v>3</v>
      </c>
      <c r="U271" s="8" t="s">
        <v>199</v>
      </c>
      <c r="V271" s="92" t="s">
        <v>2779</v>
      </c>
      <c r="W271" s="8">
        <v>19.269876</v>
      </c>
      <c r="X271" s="8">
        <v>84.776196999999996</v>
      </c>
      <c r="Y271" s="8" t="s">
        <v>2780</v>
      </c>
      <c r="Z271" s="14" t="e">
        <f ca="1">IF(_xludf.MAXIFS(#REF!,#REF!,D271)=0,"Before 31st Aug'23",_xludf.MAXIFS(#REF!,#REF!,D271))</f>
        <v>#NAME?</v>
      </c>
      <c r="AA271" s="8" t="e">
        <f>COUNTIFS(#REF!,E271,#REF!,"&gt;0")</f>
        <v>#REF!</v>
      </c>
      <c r="AB271" s="15">
        <v>0</v>
      </c>
      <c r="AC271" s="8">
        <v>0</v>
      </c>
      <c r="AD271" s="8">
        <v>0</v>
      </c>
      <c r="AE271" s="8">
        <v>0</v>
      </c>
      <c r="AF271" s="8" t="e">
        <f t="shared" si="8"/>
        <v>#REF!</v>
      </c>
      <c r="AG271" s="8" t="s">
        <v>587</v>
      </c>
      <c r="AH271" s="8" t="s">
        <v>780</v>
      </c>
      <c r="AI271" s="8" t="s">
        <v>485</v>
      </c>
      <c r="AJ271" s="8" t="s">
        <v>589</v>
      </c>
      <c r="AK271" s="8" t="s">
        <v>276</v>
      </c>
      <c r="AL271" s="8">
        <v>8</v>
      </c>
      <c r="AM271" s="8" t="s">
        <v>224</v>
      </c>
      <c r="AN271" s="16" t="s">
        <v>2781</v>
      </c>
      <c r="AO271" s="17" t="s">
        <v>2782</v>
      </c>
      <c r="AP271" s="16" t="s">
        <v>2777</v>
      </c>
      <c r="AQ271" s="16" t="s">
        <v>2783</v>
      </c>
      <c r="AR271" s="17" t="s">
        <v>2784</v>
      </c>
      <c r="AS271" s="16" t="s">
        <v>1462</v>
      </c>
      <c r="AT271" s="18" t="s">
        <v>2282</v>
      </c>
      <c r="AU271" s="18" t="e">
        <f t="shared" si="9"/>
        <v>#REF!</v>
      </c>
      <c r="AV271" s="18" t="s">
        <v>609</v>
      </c>
      <c r="AW271" s="63"/>
      <c r="AX271" s="63"/>
      <c r="AY271" s="63"/>
      <c r="AZ271" s="63"/>
      <c r="BA271" s="18" t="e">
        <f t="shared" si="10"/>
        <v>#REF!</v>
      </c>
      <c r="BB271" s="63"/>
      <c r="BC271" s="18" t="s">
        <v>609</v>
      </c>
      <c r="BD271" s="63"/>
      <c r="BE271" s="63"/>
      <c r="BF271" s="18" t="e">
        <f t="shared" si="11"/>
        <v>#REF!</v>
      </c>
      <c r="BG271" s="63"/>
      <c r="BH271" s="63"/>
      <c r="BI271" s="63"/>
      <c r="BJ271" s="18" t="e">
        <f t="shared" si="12"/>
        <v>#REF!</v>
      </c>
      <c r="BK271" s="18" t="e">
        <f t="shared" si="13"/>
        <v>#REF!</v>
      </c>
    </row>
    <row r="272" spans="1:63" ht="13">
      <c r="A272" s="11">
        <v>271</v>
      </c>
      <c r="B272" s="81">
        <v>45390</v>
      </c>
      <c r="C272" s="11" t="s">
        <v>4</v>
      </c>
      <c r="D272" s="8" t="s">
        <v>374</v>
      </c>
      <c r="E272" s="12" t="str">
        <f t="shared" si="7"/>
        <v>JKWZ0103 - Shirdon, Panvel - Devi Tyre Service</v>
      </c>
      <c r="F272" s="8" t="s">
        <v>2785</v>
      </c>
      <c r="G272" s="8" t="s">
        <v>2786</v>
      </c>
      <c r="H272" s="11" t="s">
        <v>809</v>
      </c>
      <c r="I272" s="8" t="s">
        <v>102</v>
      </c>
      <c r="J272" s="8" t="s">
        <v>485</v>
      </c>
      <c r="K272" s="8" t="s">
        <v>580</v>
      </c>
      <c r="L272" s="18"/>
      <c r="M272" s="18" t="s">
        <v>581</v>
      </c>
      <c r="N272" s="8" t="s">
        <v>582</v>
      </c>
      <c r="O272" s="8" t="s">
        <v>2787</v>
      </c>
      <c r="P272" s="8">
        <v>7738648264</v>
      </c>
      <c r="Q272" s="93" t="s">
        <v>4</v>
      </c>
      <c r="R272" s="94" t="s">
        <v>2788</v>
      </c>
      <c r="S272" s="93">
        <v>410206</v>
      </c>
      <c r="T272" s="93" t="s">
        <v>6</v>
      </c>
      <c r="U272" s="93" t="s">
        <v>359</v>
      </c>
      <c r="V272" s="95" t="s">
        <v>2789</v>
      </c>
      <c r="W272" s="93">
        <v>18.921638900000001</v>
      </c>
      <c r="X272" s="93">
        <v>73.125861099999995</v>
      </c>
      <c r="Y272" s="93" t="s">
        <v>2790</v>
      </c>
      <c r="Z272" s="14" t="e">
        <f ca="1">IF(_xludf.MAXIFS(#REF!,#REF!,D272)=0,"Before 31st Aug'23",_xludf.MAXIFS(#REF!,#REF!,D272))</f>
        <v>#NAME?</v>
      </c>
      <c r="AA272" s="8" t="e">
        <f>COUNTIFS(#REF!,E272,#REF!,"&gt;0")</f>
        <v>#REF!</v>
      </c>
      <c r="AB272" s="15">
        <v>0</v>
      </c>
      <c r="AC272" s="8">
        <v>0</v>
      </c>
      <c r="AD272" s="8">
        <v>0</v>
      </c>
      <c r="AE272" s="8">
        <v>0</v>
      </c>
      <c r="AF272" s="8" t="e">
        <f t="shared" si="8"/>
        <v>#REF!</v>
      </c>
      <c r="AG272" s="8" t="s">
        <v>587</v>
      </c>
      <c r="AH272" s="8" t="s">
        <v>780</v>
      </c>
      <c r="AI272" s="93" t="s">
        <v>485</v>
      </c>
      <c r="AJ272" s="8" t="s">
        <v>589</v>
      </c>
      <c r="AK272" s="93" t="s">
        <v>284</v>
      </c>
      <c r="AL272" s="93">
        <v>8</v>
      </c>
      <c r="AM272" s="93"/>
      <c r="AN272" s="94" t="s">
        <v>2791</v>
      </c>
      <c r="AO272" s="96" t="s">
        <v>2792</v>
      </c>
      <c r="AP272" s="97" t="s">
        <v>2787</v>
      </c>
      <c r="AQ272" s="94" t="s">
        <v>2479</v>
      </c>
      <c r="AR272" s="96" t="s">
        <v>2793</v>
      </c>
      <c r="AS272" s="97" t="s">
        <v>2794</v>
      </c>
      <c r="AT272" s="97" t="s">
        <v>2282</v>
      </c>
      <c r="AU272" s="18" t="e">
        <f t="shared" si="9"/>
        <v>#REF!</v>
      </c>
      <c r="AV272" s="18" t="s">
        <v>609</v>
      </c>
      <c r="AW272" s="63"/>
      <c r="AX272" s="63"/>
      <c r="AY272" s="63"/>
      <c r="AZ272" s="63"/>
      <c r="BA272" s="18" t="e">
        <f t="shared" si="10"/>
        <v>#REF!</v>
      </c>
      <c r="BB272" s="63"/>
      <c r="BC272" s="18" t="s">
        <v>609</v>
      </c>
      <c r="BD272" s="63"/>
      <c r="BE272" s="63"/>
      <c r="BF272" s="18" t="e">
        <f t="shared" si="11"/>
        <v>#REF!</v>
      </c>
      <c r="BG272" s="63"/>
      <c r="BH272" s="63"/>
      <c r="BI272" s="63"/>
      <c r="BJ272" s="18" t="e">
        <f t="shared" si="12"/>
        <v>#REF!</v>
      </c>
      <c r="BK272" s="18" t="e">
        <f t="shared" si="13"/>
        <v>#REF!</v>
      </c>
    </row>
    <row r="273" spans="1:63" ht="13">
      <c r="A273" s="11">
        <v>272</v>
      </c>
      <c r="B273" s="81">
        <v>45394</v>
      </c>
      <c r="C273" s="11" t="s">
        <v>4</v>
      </c>
      <c r="D273" s="8" t="s">
        <v>379</v>
      </c>
      <c r="E273" s="12" t="str">
        <f t="shared" si="7"/>
        <v>JKNZ0063 - Chanderiya, Chittorgarh - Shri Ramdev Tyre Service</v>
      </c>
      <c r="F273" s="8" t="s">
        <v>2795</v>
      </c>
      <c r="G273" s="8" t="s">
        <v>2796</v>
      </c>
      <c r="H273" s="11" t="s">
        <v>809</v>
      </c>
      <c r="I273" s="8" t="s">
        <v>2797</v>
      </c>
      <c r="J273" s="8" t="s">
        <v>485</v>
      </c>
      <c r="K273" s="8" t="s">
        <v>580</v>
      </c>
      <c r="L273" s="8"/>
      <c r="M273" s="8" t="s">
        <v>429</v>
      </c>
      <c r="N273" s="8" t="s">
        <v>776</v>
      </c>
      <c r="O273" s="8" t="s">
        <v>2798</v>
      </c>
      <c r="P273" s="8">
        <v>9001640530</v>
      </c>
      <c r="Q273" s="93" t="s">
        <v>4</v>
      </c>
      <c r="R273" s="94" t="s">
        <v>2799</v>
      </c>
      <c r="S273" s="93">
        <v>312021</v>
      </c>
      <c r="T273" s="93" t="s">
        <v>31</v>
      </c>
      <c r="U273" s="93" t="s">
        <v>319</v>
      </c>
      <c r="V273" s="98" t="s">
        <v>2800</v>
      </c>
      <c r="W273" s="93">
        <v>24.946763000000001</v>
      </c>
      <c r="X273" s="25">
        <v>74.631773999999993</v>
      </c>
      <c r="Y273" s="93" t="s">
        <v>2801</v>
      </c>
      <c r="Z273" s="14" t="e">
        <f ca="1">IF(_xludf.MAXIFS(#REF!,#REF!,D273)=0,"Before 31st Aug'23",_xludf.MAXIFS(#REF!,#REF!,D273))</f>
        <v>#NAME?</v>
      </c>
      <c r="AA273" s="8" t="e">
        <f>COUNTIFS(#REF!,E273,#REF!,"&gt;0")</f>
        <v>#REF!</v>
      </c>
      <c r="AB273" s="15">
        <v>0</v>
      </c>
      <c r="AC273" s="8">
        <v>0</v>
      </c>
      <c r="AD273" s="8">
        <v>0</v>
      </c>
      <c r="AE273" s="8">
        <v>0</v>
      </c>
      <c r="AF273" s="8" t="e">
        <f t="shared" si="8"/>
        <v>#REF!</v>
      </c>
      <c r="AG273" s="8" t="s">
        <v>587</v>
      </c>
      <c r="AH273" s="8" t="s">
        <v>780</v>
      </c>
      <c r="AI273" s="93" t="s">
        <v>485</v>
      </c>
      <c r="AJ273" s="8" t="s">
        <v>589</v>
      </c>
      <c r="AK273" s="93" t="s">
        <v>284</v>
      </c>
      <c r="AL273" s="93">
        <v>9</v>
      </c>
      <c r="AM273" s="8" t="s">
        <v>240</v>
      </c>
      <c r="AN273" s="94" t="s">
        <v>2802</v>
      </c>
      <c r="AO273" s="96" t="s">
        <v>2803</v>
      </c>
      <c r="AP273" s="94" t="s">
        <v>2804</v>
      </c>
      <c r="AQ273" s="94" t="s">
        <v>1076</v>
      </c>
      <c r="AR273" s="96" t="s">
        <v>2805</v>
      </c>
      <c r="AS273" s="94" t="s">
        <v>2806</v>
      </c>
      <c r="AT273" s="16" t="s">
        <v>2282</v>
      </c>
      <c r="AU273" s="18" t="e">
        <f t="shared" si="9"/>
        <v>#REF!</v>
      </c>
      <c r="AV273" s="18" t="s">
        <v>609</v>
      </c>
      <c r="AW273" s="63"/>
      <c r="AX273" s="63"/>
      <c r="AY273" s="63"/>
      <c r="AZ273" s="63"/>
      <c r="BA273" s="18" t="e">
        <f t="shared" si="10"/>
        <v>#REF!</v>
      </c>
      <c r="BB273" s="63"/>
      <c r="BC273" s="18" t="s">
        <v>609</v>
      </c>
      <c r="BD273" s="63"/>
      <c r="BE273" s="63"/>
      <c r="BF273" s="18" t="e">
        <f t="shared" si="11"/>
        <v>#REF!</v>
      </c>
      <c r="BG273" s="63"/>
      <c r="BH273" s="63"/>
      <c r="BI273" s="63"/>
      <c r="BJ273" s="18" t="e">
        <f t="shared" si="12"/>
        <v>#REF!</v>
      </c>
      <c r="BK273" s="18" t="e">
        <f t="shared" si="13"/>
        <v>#REF!</v>
      </c>
    </row>
    <row r="274" spans="1:63" ht="13">
      <c r="A274" s="11">
        <v>273</v>
      </c>
      <c r="B274" s="99">
        <v>45402</v>
      </c>
      <c r="C274" s="11" t="s">
        <v>4</v>
      </c>
      <c r="D274" s="93" t="s">
        <v>377</v>
      </c>
      <c r="E274" s="12" t="str">
        <f t="shared" si="7"/>
        <v>JKEZ0076 - Bokaro - Tegiya Tyre Shop</v>
      </c>
      <c r="F274" s="93" t="s">
        <v>2807</v>
      </c>
      <c r="G274" s="93" t="s">
        <v>161</v>
      </c>
      <c r="H274" s="11" t="s">
        <v>809</v>
      </c>
      <c r="I274" s="8" t="s">
        <v>2808</v>
      </c>
      <c r="J274" s="8" t="s">
        <v>485</v>
      </c>
      <c r="K274" s="8" t="s">
        <v>580</v>
      </c>
      <c r="L274" s="8"/>
      <c r="M274" s="8" t="s">
        <v>666</v>
      </c>
      <c r="N274" s="93" t="s">
        <v>667</v>
      </c>
      <c r="O274" s="93" t="s">
        <v>2809</v>
      </c>
      <c r="P274" s="93">
        <v>6205042933</v>
      </c>
      <c r="Q274" s="93" t="s">
        <v>4</v>
      </c>
      <c r="R274" s="94"/>
      <c r="S274" s="93">
        <v>837010</v>
      </c>
      <c r="T274" s="93" t="s">
        <v>16</v>
      </c>
      <c r="U274" s="93" t="s">
        <v>289</v>
      </c>
      <c r="V274" s="98" t="s">
        <v>2810</v>
      </c>
      <c r="W274" s="93">
        <v>23.667570000000001</v>
      </c>
      <c r="X274" s="93">
        <v>86.044083000000001</v>
      </c>
      <c r="Y274" s="93" t="s">
        <v>2811</v>
      </c>
      <c r="Z274" s="14" t="e">
        <f ca="1">IF(_xludf.MAXIFS(#REF!,#REF!,D274)=0,"Before 31st Aug'23",_xludf.MAXIFS(#REF!,#REF!,D274))</f>
        <v>#NAME?</v>
      </c>
      <c r="AA274" s="8" t="e">
        <f>COUNTIFS(#REF!,E274,#REF!,"&gt;0")</f>
        <v>#REF!</v>
      </c>
      <c r="AB274" s="15">
        <v>0</v>
      </c>
      <c r="AC274" s="8">
        <v>0</v>
      </c>
      <c r="AD274" s="8">
        <v>0</v>
      </c>
      <c r="AE274" s="8">
        <v>0</v>
      </c>
      <c r="AF274" s="8" t="e">
        <f t="shared" si="8"/>
        <v>#REF!</v>
      </c>
      <c r="AG274" s="8" t="s">
        <v>587</v>
      </c>
      <c r="AH274" s="8" t="s">
        <v>780</v>
      </c>
      <c r="AI274" s="93" t="s">
        <v>485</v>
      </c>
      <c r="AJ274" s="8" t="s">
        <v>589</v>
      </c>
      <c r="AK274" s="93" t="s">
        <v>276</v>
      </c>
      <c r="AL274" s="93">
        <v>9</v>
      </c>
      <c r="AM274" s="93" t="s">
        <v>242</v>
      </c>
      <c r="AN274" s="94" t="s">
        <v>2812</v>
      </c>
      <c r="AO274" s="96" t="s">
        <v>2813</v>
      </c>
      <c r="AP274" s="97" t="s">
        <v>197</v>
      </c>
      <c r="AQ274" s="16" t="s">
        <v>2783</v>
      </c>
      <c r="AR274" s="96" t="s">
        <v>2814</v>
      </c>
      <c r="AS274" s="97" t="s">
        <v>2815</v>
      </c>
      <c r="AT274" s="18" t="s">
        <v>2282</v>
      </c>
      <c r="AU274" s="18" t="e">
        <f t="shared" si="9"/>
        <v>#REF!</v>
      </c>
      <c r="AV274" s="18" t="s">
        <v>609</v>
      </c>
      <c r="AW274" s="63"/>
      <c r="AX274" s="63"/>
      <c r="AY274" s="63"/>
      <c r="AZ274" s="63"/>
      <c r="BA274" s="18" t="e">
        <f t="shared" si="10"/>
        <v>#REF!</v>
      </c>
      <c r="BB274" s="63"/>
      <c r="BC274" s="18" t="s">
        <v>609</v>
      </c>
      <c r="BD274" s="63"/>
      <c r="BE274" s="63"/>
      <c r="BF274" s="18" t="e">
        <f t="shared" si="11"/>
        <v>#REF!</v>
      </c>
      <c r="BG274" s="63"/>
      <c r="BH274" s="63"/>
      <c r="BI274" s="63"/>
      <c r="BJ274" s="18" t="e">
        <f t="shared" si="12"/>
        <v>#REF!</v>
      </c>
      <c r="BK274" s="18" t="e">
        <f t="shared" si="13"/>
        <v>#REF!</v>
      </c>
    </row>
    <row r="275" spans="1:63" ht="13">
      <c r="A275" s="11">
        <v>274</v>
      </c>
      <c r="B275" s="99">
        <v>45435</v>
      </c>
      <c r="C275" s="11" t="s">
        <v>4</v>
      </c>
      <c r="D275" s="15" t="s">
        <v>389</v>
      </c>
      <c r="E275" s="12" t="str">
        <f t="shared" si="7"/>
        <v>JKNZ0064 - Agoocha - Durga Lal Tyre Works</v>
      </c>
      <c r="F275" s="93" t="s">
        <v>2816</v>
      </c>
      <c r="G275" s="93" t="s">
        <v>2817</v>
      </c>
      <c r="H275" s="8" t="s">
        <v>447</v>
      </c>
      <c r="I275" s="8"/>
      <c r="J275" s="8" t="s">
        <v>485</v>
      </c>
      <c r="K275" s="8" t="s">
        <v>580</v>
      </c>
      <c r="L275" s="8"/>
      <c r="M275" s="8" t="s">
        <v>429</v>
      </c>
      <c r="N275" s="93" t="s">
        <v>2445</v>
      </c>
      <c r="O275" s="93" t="s">
        <v>2818</v>
      </c>
      <c r="P275" s="8">
        <v>8003616050</v>
      </c>
      <c r="Q275" s="93" t="s">
        <v>4</v>
      </c>
      <c r="R275" s="94" t="s">
        <v>2819</v>
      </c>
      <c r="S275" s="93">
        <v>311022</v>
      </c>
      <c r="T275" s="93" t="s">
        <v>31</v>
      </c>
      <c r="U275" s="93" t="s">
        <v>390</v>
      </c>
      <c r="V275" s="100" t="s">
        <v>2820</v>
      </c>
      <c r="W275" s="8">
        <v>25.8393332650604</v>
      </c>
      <c r="X275" s="93">
        <v>74.725879735228403</v>
      </c>
      <c r="Y275" s="8" t="s">
        <v>2821</v>
      </c>
      <c r="Z275" s="14" t="e">
        <f ca="1">IF(_xludf.MAXIFS(#REF!,#REF!,D275)=0,"Before 31st Aug'23",_xludf.MAXIFS(#REF!,#REF!,D275))</f>
        <v>#NAME?</v>
      </c>
      <c r="AA275" s="8" t="e">
        <f>COUNTIFS(#REF!,E275,#REF!,"&gt;0")</f>
        <v>#REF!</v>
      </c>
      <c r="AB275" s="15">
        <v>0</v>
      </c>
      <c r="AC275" s="8">
        <v>0</v>
      </c>
      <c r="AD275" s="8">
        <v>0</v>
      </c>
      <c r="AE275" s="8">
        <v>0</v>
      </c>
      <c r="AF275" s="8" t="e">
        <f t="shared" si="8"/>
        <v>#REF!</v>
      </c>
      <c r="AG275" s="8" t="s">
        <v>587</v>
      </c>
      <c r="AH275" s="43" t="s">
        <v>4</v>
      </c>
      <c r="AI275" s="8" t="s">
        <v>8</v>
      </c>
      <c r="AJ275" s="8" t="s">
        <v>4</v>
      </c>
      <c r="AK275" s="93" t="s">
        <v>284</v>
      </c>
      <c r="AL275" s="101">
        <v>8</v>
      </c>
      <c r="AM275" s="101" t="s">
        <v>2822</v>
      </c>
      <c r="AN275" s="94" t="s">
        <v>2823</v>
      </c>
      <c r="AO275" s="96" t="s">
        <v>2824</v>
      </c>
      <c r="AP275" s="94" t="s">
        <v>2818</v>
      </c>
      <c r="AQ275" s="94" t="s">
        <v>2479</v>
      </c>
      <c r="AR275" s="96" t="s">
        <v>2825</v>
      </c>
      <c r="AS275" s="97" t="s">
        <v>2826</v>
      </c>
      <c r="AT275" s="18" t="s">
        <v>2282</v>
      </c>
      <c r="AU275" s="18" t="e">
        <f t="shared" si="9"/>
        <v>#REF!</v>
      </c>
      <c r="AV275" s="18" t="s">
        <v>609</v>
      </c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</row>
    <row r="276" spans="1:63" ht="13">
      <c r="A276" s="11">
        <v>275</v>
      </c>
      <c r="B276" s="99">
        <v>45436</v>
      </c>
      <c r="C276" s="11" t="s">
        <v>4</v>
      </c>
      <c r="D276" s="93" t="s">
        <v>398</v>
      </c>
      <c r="E276" s="12" t="str">
        <f t="shared" si="7"/>
        <v>JKNZ0065 - Rohtak - Balram Tyre Puncture</v>
      </c>
      <c r="F276" s="93" t="s">
        <v>2827</v>
      </c>
      <c r="G276" s="93" t="s">
        <v>214</v>
      </c>
      <c r="H276" s="8" t="s">
        <v>447</v>
      </c>
      <c r="I276" s="8"/>
      <c r="J276" s="8" t="s">
        <v>485</v>
      </c>
      <c r="K276" s="8" t="s">
        <v>633</v>
      </c>
      <c r="L276" s="8"/>
      <c r="M276" s="8" t="s">
        <v>429</v>
      </c>
      <c r="N276" s="93" t="s">
        <v>2445</v>
      </c>
      <c r="O276" s="93" t="s">
        <v>487</v>
      </c>
      <c r="P276" s="93">
        <v>9053591384</v>
      </c>
      <c r="Q276" s="93" t="s">
        <v>4</v>
      </c>
      <c r="R276" s="94" t="s">
        <v>2828</v>
      </c>
      <c r="S276" s="93">
        <v>124001</v>
      </c>
      <c r="T276" s="93" t="s">
        <v>24</v>
      </c>
      <c r="U276" s="93" t="s">
        <v>2829</v>
      </c>
      <c r="V276" s="98" t="s">
        <v>2830</v>
      </c>
      <c r="W276" s="15">
        <v>28.879615999999999</v>
      </c>
      <c r="X276" s="15">
        <v>76.665647000000007</v>
      </c>
      <c r="Y276" s="93"/>
      <c r="Z276" s="14" t="e">
        <f ca="1">IF(_xludf.MAXIFS(#REF!,#REF!,D276)=0,"Before 31st Aug'23",_xludf.MAXIFS(#REF!,#REF!,D276))</f>
        <v>#NAME?</v>
      </c>
      <c r="AA276" s="8" t="e">
        <f>COUNTIFS(#REF!,E276,#REF!,"&gt;0")</f>
        <v>#REF!</v>
      </c>
      <c r="AB276" s="15">
        <v>0</v>
      </c>
      <c r="AC276" s="8">
        <v>10</v>
      </c>
      <c r="AD276" s="8">
        <v>0</v>
      </c>
      <c r="AE276" s="8">
        <v>0</v>
      </c>
      <c r="AF276" s="8" t="e">
        <f t="shared" si="8"/>
        <v>#REF!</v>
      </c>
      <c r="AG276" s="8" t="s">
        <v>587</v>
      </c>
      <c r="AH276" s="43" t="s">
        <v>4</v>
      </c>
      <c r="AI276" s="8" t="s">
        <v>8</v>
      </c>
      <c r="AJ276" s="8" t="s">
        <v>4</v>
      </c>
      <c r="AK276" s="93" t="s">
        <v>284</v>
      </c>
      <c r="AL276" s="93">
        <v>8</v>
      </c>
      <c r="AM276" s="8" t="s">
        <v>2408</v>
      </c>
      <c r="AN276" s="94" t="s">
        <v>2831</v>
      </c>
      <c r="AO276" s="96" t="s">
        <v>2832</v>
      </c>
      <c r="AP276" s="94" t="s">
        <v>2833</v>
      </c>
      <c r="AQ276" s="94" t="s">
        <v>2834</v>
      </c>
      <c r="AR276" s="96" t="s">
        <v>2835</v>
      </c>
      <c r="AS276" s="94" t="s">
        <v>2836</v>
      </c>
      <c r="AT276" s="16" t="s">
        <v>485</v>
      </c>
      <c r="AU276" s="18" t="e">
        <f t="shared" si="9"/>
        <v>#REF!</v>
      </c>
      <c r="AV276" s="16" t="s">
        <v>609</v>
      </c>
      <c r="AW276" s="93"/>
      <c r="AX276" s="93"/>
      <c r="AY276" s="93"/>
      <c r="AZ276" s="93"/>
      <c r="BA276" s="93"/>
      <c r="BB276" s="93"/>
      <c r="BC276" s="93"/>
      <c r="BD276" s="93"/>
      <c r="BE276" s="93"/>
      <c r="BF276" s="93"/>
      <c r="BG276" s="93"/>
      <c r="BH276" s="93"/>
      <c r="BI276" s="93"/>
      <c r="BJ276" s="93"/>
      <c r="BK276" s="93"/>
    </row>
    <row r="277" spans="1:63" ht="13">
      <c r="A277" s="11">
        <v>276</v>
      </c>
      <c r="B277" s="102">
        <v>45447</v>
      </c>
      <c r="C277" s="11" t="s">
        <v>4</v>
      </c>
      <c r="D277" s="82" t="s">
        <v>396</v>
      </c>
      <c r="E277" s="12" t="str">
        <f t="shared" si="7"/>
        <v>JKEZ0077 - Rourkela - S.S Tyres</v>
      </c>
      <c r="F277" s="82" t="s">
        <v>2837</v>
      </c>
      <c r="G277" s="82" t="s">
        <v>267</v>
      </c>
      <c r="H277" s="82" t="s">
        <v>447</v>
      </c>
      <c r="I277" s="82"/>
      <c r="J277" s="82" t="s">
        <v>2838</v>
      </c>
      <c r="K277" s="103" t="s">
        <v>580</v>
      </c>
      <c r="L277" s="103"/>
      <c r="M277" s="103" t="s">
        <v>666</v>
      </c>
      <c r="N277" s="93" t="s">
        <v>2445</v>
      </c>
      <c r="O277" s="82" t="s">
        <v>2839</v>
      </c>
      <c r="P277" s="82">
        <v>8637204499</v>
      </c>
      <c r="Q277" s="93" t="s">
        <v>4</v>
      </c>
      <c r="R277" s="55" t="s">
        <v>2840</v>
      </c>
      <c r="S277" s="82">
        <v>769041</v>
      </c>
      <c r="T277" s="8" t="s">
        <v>3</v>
      </c>
      <c r="U277" s="82" t="s">
        <v>2841</v>
      </c>
      <c r="V277" s="104" t="s">
        <v>2842</v>
      </c>
      <c r="W277" s="15">
        <v>22.230090000000001</v>
      </c>
      <c r="X277" s="15">
        <v>84.785629999999998</v>
      </c>
      <c r="Y277" s="82"/>
      <c r="Z277" s="14" t="e">
        <f ca="1">IF(_xludf.MAXIFS(#REF!,#REF!,D277)=0,"Before 31st Aug'23",_xludf.MAXIFS(#REF!,#REF!,D277))</f>
        <v>#NAME?</v>
      </c>
      <c r="AA277" s="8" t="e">
        <f>COUNTIFS(#REF!,E277,#REF!,"&gt;0")</f>
        <v>#REF!</v>
      </c>
      <c r="AB277" s="15">
        <v>0</v>
      </c>
      <c r="AC277" s="8">
        <v>0</v>
      </c>
      <c r="AD277" s="8">
        <v>0</v>
      </c>
      <c r="AE277" s="8">
        <v>0</v>
      </c>
      <c r="AF277" s="8" t="e">
        <f t="shared" si="8"/>
        <v>#REF!</v>
      </c>
      <c r="AG277" s="8" t="s">
        <v>587</v>
      </c>
      <c r="AH277" s="43" t="s">
        <v>4</v>
      </c>
      <c r="AI277" s="93" t="s">
        <v>485</v>
      </c>
      <c r="AJ277" s="8" t="s">
        <v>589</v>
      </c>
      <c r="AK277" s="93" t="s">
        <v>637</v>
      </c>
      <c r="AL277" s="93">
        <v>9</v>
      </c>
      <c r="AM277" s="8" t="s">
        <v>240</v>
      </c>
      <c r="AN277" s="94" t="s">
        <v>2843</v>
      </c>
      <c r="AO277" s="96" t="s">
        <v>2844</v>
      </c>
      <c r="AP277" s="94" t="s">
        <v>2845</v>
      </c>
      <c r="AQ277" s="18" t="s">
        <v>2400</v>
      </c>
      <c r="AR277" s="96" t="s">
        <v>2846</v>
      </c>
      <c r="AS277" s="94" t="s">
        <v>2847</v>
      </c>
      <c r="AT277" s="16" t="s">
        <v>2282</v>
      </c>
      <c r="AU277" s="94"/>
      <c r="AV277" s="94"/>
      <c r="AW277" s="94"/>
      <c r="AX277" s="94"/>
      <c r="AY277" s="94"/>
      <c r="AZ277" s="94"/>
      <c r="BA277" s="94"/>
      <c r="BB277" s="94"/>
      <c r="BC277" s="94"/>
      <c r="BD277" s="94"/>
      <c r="BE277" s="94"/>
      <c r="BF277" s="94"/>
      <c r="BG277" s="94"/>
      <c r="BH277" s="94"/>
      <c r="BI277" s="94"/>
      <c r="BJ277" s="94"/>
      <c r="BK277" s="94"/>
    </row>
    <row r="278" spans="1:63" ht="13">
      <c r="A278" s="11">
        <v>277</v>
      </c>
      <c r="B278" s="99">
        <v>45451</v>
      </c>
      <c r="C278" s="11" t="s">
        <v>4</v>
      </c>
      <c r="D278" s="93" t="s">
        <v>395</v>
      </c>
      <c r="E278" s="12" t="str">
        <f t="shared" si="7"/>
        <v>JKWZ0104 - Singrauli - Bharat Tyre Puncture Repairing Works</v>
      </c>
      <c r="F278" s="82" t="s">
        <v>2848</v>
      </c>
      <c r="G278" s="93" t="s">
        <v>1898</v>
      </c>
      <c r="H278" s="82" t="s">
        <v>447</v>
      </c>
      <c r="I278" s="82"/>
      <c r="J278" s="82" t="s">
        <v>2838</v>
      </c>
      <c r="K278" s="103" t="s">
        <v>580</v>
      </c>
      <c r="L278" s="18"/>
      <c r="M278" s="18" t="s">
        <v>581</v>
      </c>
      <c r="N278" s="93" t="s">
        <v>2445</v>
      </c>
      <c r="O278" s="93" t="s">
        <v>2849</v>
      </c>
      <c r="P278" s="93">
        <v>9794537826</v>
      </c>
      <c r="Q278" s="93">
        <v>7905191412</v>
      </c>
      <c r="R278" s="82" t="s">
        <v>2850</v>
      </c>
      <c r="S278" s="27">
        <v>486886</v>
      </c>
      <c r="T278" s="93" t="s">
        <v>39</v>
      </c>
      <c r="U278" s="93" t="s">
        <v>1898</v>
      </c>
      <c r="V278" s="98" t="s">
        <v>2851</v>
      </c>
      <c r="W278" s="15">
        <v>23.952030000000001</v>
      </c>
      <c r="X278" s="93">
        <v>82.318188000000006</v>
      </c>
      <c r="Y278" s="93"/>
      <c r="Z278" s="14" t="e">
        <f ca="1">IF(_xludf.MAXIFS(#REF!,#REF!,D278)=0,"Before 31st Aug'23",_xludf.MAXIFS(#REF!,#REF!,D278))</f>
        <v>#NAME?</v>
      </c>
      <c r="AA278" s="8" t="e">
        <f>COUNTIFS(#REF!,E278,#REF!,"&gt;0")</f>
        <v>#REF!</v>
      </c>
      <c r="AB278" s="15">
        <v>0</v>
      </c>
      <c r="AC278" s="8">
        <v>0</v>
      </c>
      <c r="AD278" s="8">
        <v>0</v>
      </c>
      <c r="AE278" s="8">
        <v>0</v>
      </c>
      <c r="AF278" s="8" t="e">
        <f t="shared" si="8"/>
        <v>#REF!</v>
      </c>
      <c r="AG278" s="8" t="s">
        <v>587</v>
      </c>
      <c r="AH278" s="43" t="s">
        <v>4</v>
      </c>
      <c r="AI278" s="8" t="s">
        <v>8</v>
      </c>
      <c r="AJ278" s="8" t="s">
        <v>4</v>
      </c>
      <c r="AK278" s="8" t="s">
        <v>603</v>
      </c>
      <c r="AL278" s="93">
        <v>9</v>
      </c>
      <c r="AM278" s="8" t="s">
        <v>240</v>
      </c>
      <c r="AN278" s="93" t="s">
        <v>33</v>
      </c>
      <c r="AO278" s="96" t="s">
        <v>2852</v>
      </c>
      <c r="AP278" s="94" t="s">
        <v>2849</v>
      </c>
      <c r="AQ278" s="16" t="s">
        <v>639</v>
      </c>
      <c r="AR278" s="96" t="s">
        <v>2853</v>
      </c>
      <c r="AS278" s="94" t="s">
        <v>2854</v>
      </c>
      <c r="AT278" s="16" t="s">
        <v>2282</v>
      </c>
      <c r="AU278" s="94"/>
      <c r="AV278" s="94"/>
      <c r="AW278" s="94"/>
      <c r="AX278" s="94"/>
      <c r="AY278" s="94"/>
      <c r="AZ278" s="94"/>
      <c r="BA278" s="94"/>
      <c r="BB278" s="94"/>
      <c r="BC278" s="94"/>
      <c r="BD278" s="94"/>
      <c r="BE278" s="94"/>
      <c r="BF278" s="94"/>
      <c r="BG278" s="94"/>
      <c r="BH278" s="94"/>
      <c r="BI278" s="94"/>
      <c r="BJ278" s="94"/>
      <c r="BK278" s="94"/>
    </row>
    <row r="279" spans="1:63" ht="13">
      <c r="A279" s="11">
        <v>278</v>
      </c>
      <c r="B279" s="99">
        <v>45480</v>
      </c>
      <c r="C279" s="11" t="s">
        <v>4</v>
      </c>
      <c r="D279" s="82" t="s">
        <v>406</v>
      </c>
      <c r="E279" s="12" t="str">
        <f t="shared" si="7"/>
        <v>JKEZ0078 - Nirgundi, Cuttack -  D. Madina Tyre Service</v>
      </c>
      <c r="F279" s="93" t="s">
        <v>2855</v>
      </c>
      <c r="G279" s="93" t="s">
        <v>2856</v>
      </c>
      <c r="H279" s="82" t="s">
        <v>447</v>
      </c>
      <c r="I279" s="82" t="s">
        <v>2857</v>
      </c>
      <c r="J279" s="82" t="s">
        <v>2838</v>
      </c>
      <c r="K279" s="103" t="s">
        <v>580</v>
      </c>
      <c r="L279" s="103"/>
      <c r="M279" s="103" t="s">
        <v>666</v>
      </c>
      <c r="N279" s="93" t="s">
        <v>2445</v>
      </c>
      <c r="O279" s="8" t="s">
        <v>2858</v>
      </c>
      <c r="P279" s="93">
        <v>8917367172</v>
      </c>
      <c r="Q279" s="93" t="s">
        <v>4</v>
      </c>
      <c r="R279" s="94" t="s">
        <v>2859</v>
      </c>
      <c r="S279" s="93">
        <v>754025</v>
      </c>
      <c r="T279" s="93" t="s">
        <v>3</v>
      </c>
      <c r="U279" s="93" t="s">
        <v>376</v>
      </c>
      <c r="V279" s="100" t="s">
        <v>2860</v>
      </c>
      <c r="W279" s="15">
        <v>20.534306999999998</v>
      </c>
      <c r="X279" s="15">
        <v>85.955883</v>
      </c>
      <c r="Y279" s="93"/>
      <c r="Z279" s="14" t="e">
        <f ca="1">IF(_xludf.MAXIFS(#REF!,#REF!,D279)=0,"Before 31st Aug'23",_xludf.MAXIFS(#REF!,#REF!,D279))</f>
        <v>#NAME?</v>
      </c>
      <c r="AA279" s="8" t="e">
        <f>COUNTIFS(#REF!,E279,#REF!,"&gt;0")</f>
        <v>#REF!</v>
      </c>
      <c r="AB279" s="15">
        <v>0</v>
      </c>
      <c r="AC279" s="8">
        <v>0</v>
      </c>
      <c r="AD279" s="8">
        <v>0</v>
      </c>
      <c r="AE279" s="8">
        <v>0</v>
      </c>
      <c r="AF279" s="8" t="e">
        <f t="shared" si="8"/>
        <v>#REF!</v>
      </c>
      <c r="AG279" s="8" t="s">
        <v>587</v>
      </c>
      <c r="AH279" s="43" t="s">
        <v>4</v>
      </c>
      <c r="AI279" s="93" t="s">
        <v>485</v>
      </c>
      <c r="AJ279" s="8" t="s">
        <v>589</v>
      </c>
      <c r="AK279" s="8" t="s">
        <v>603</v>
      </c>
      <c r="AL279" s="93">
        <v>6</v>
      </c>
      <c r="AM279" s="8" t="s">
        <v>240</v>
      </c>
      <c r="AN279" s="94" t="s">
        <v>2861</v>
      </c>
      <c r="AO279" s="96" t="s">
        <v>2862</v>
      </c>
      <c r="AP279" s="18" t="s">
        <v>2863</v>
      </c>
      <c r="AQ279" s="97" t="s">
        <v>921</v>
      </c>
      <c r="AR279" s="96" t="s">
        <v>2864</v>
      </c>
      <c r="AS279" s="94" t="s">
        <v>2865</v>
      </c>
      <c r="AT279" s="16" t="s">
        <v>2282</v>
      </c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</row>
    <row r="280" spans="1:63" ht="13">
      <c r="A280" s="11">
        <v>279</v>
      </c>
      <c r="B280" s="99">
        <v>45498</v>
      </c>
      <c r="C280" s="11" t="s">
        <v>4</v>
      </c>
      <c r="D280" s="82" t="s">
        <v>409</v>
      </c>
      <c r="E280" s="12" t="str">
        <f t="shared" si="7"/>
        <v>JKEZ0079 - Rourkela - Arshad Taj Tyre Service</v>
      </c>
      <c r="F280" s="93" t="s">
        <v>2866</v>
      </c>
      <c r="G280" s="93" t="s">
        <v>267</v>
      </c>
      <c r="H280" s="82" t="s">
        <v>447</v>
      </c>
      <c r="I280" s="82" t="s">
        <v>2867</v>
      </c>
      <c r="J280" s="82" t="s">
        <v>2838</v>
      </c>
      <c r="K280" s="103" t="s">
        <v>580</v>
      </c>
      <c r="L280" s="103"/>
      <c r="M280" s="103" t="s">
        <v>666</v>
      </c>
      <c r="N280" s="93" t="s">
        <v>2445</v>
      </c>
      <c r="O280" s="93" t="s">
        <v>2868</v>
      </c>
      <c r="P280" s="93">
        <v>8097247485</v>
      </c>
      <c r="Q280" s="93" t="s">
        <v>4</v>
      </c>
      <c r="R280" s="93" t="s">
        <v>2869</v>
      </c>
      <c r="S280" s="93">
        <v>769004</v>
      </c>
      <c r="T280" s="93" t="s">
        <v>3</v>
      </c>
      <c r="U280" s="93" t="s">
        <v>2870</v>
      </c>
      <c r="V280" s="98" t="s">
        <v>2871</v>
      </c>
      <c r="W280" s="15">
        <v>22.221813999999998</v>
      </c>
      <c r="X280" s="15">
        <v>84.811853999999997</v>
      </c>
      <c r="Y280" s="93" t="s">
        <v>2344</v>
      </c>
      <c r="Z280" s="14" t="e">
        <f ca="1">IF(_xludf.MAXIFS(#REF!,#REF!,D280)=0,"Before 31st Aug'23",_xludf.MAXIFS(#REF!,#REF!,D280))</f>
        <v>#NAME?</v>
      </c>
      <c r="AA280" s="8" t="e">
        <f>COUNTIFS(#REF!,E280,#REF!,"&gt;0")</f>
        <v>#REF!</v>
      </c>
      <c r="AB280" s="15">
        <v>0</v>
      </c>
      <c r="AC280" s="8">
        <v>0</v>
      </c>
      <c r="AD280" s="8">
        <v>0</v>
      </c>
      <c r="AE280" s="8">
        <v>0</v>
      </c>
      <c r="AF280" s="8" t="e">
        <f t="shared" si="8"/>
        <v>#REF!</v>
      </c>
      <c r="AG280" s="8" t="s">
        <v>587</v>
      </c>
      <c r="AH280" s="43" t="s">
        <v>4</v>
      </c>
      <c r="AI280" s="93" t="s">
        <v>485</v>
      </c>
      <c r="AJ280" s="8" t="s">
        <v>709</v>
      </c>
      <c r="AK280" s="93" t="s">
        <v>276</v>
      </c>
      <c r="AL280" s="93">
        <v>10</v>
      </c>
      <c r="AM280" s="8" t="s">
        <v>240</v>
      </c>
      <c r="AN280" s="94" t="s">
        <v>2872</v>
      </c>
      <c r="AO280" s="96" t="s">
        <v>2873</v>
      </c>
      <c r="AP280" s="97" t="s">
        <v>2874</v>
      </c>
      <c r="AQ280" s="97" t="s">
        <v>839</v>
      </c>
      <c r="AR280" s="96" t="s">
        <v>2875</v>
      </c>
      <c r="AS280" s="97" t="s">
        <v>2876</v>
      </c>
      <c r="AT280" s="16" t="s">
        <v>2282</v>
      </c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</row>
    <row r="281" spans="1:63" ht="13">
      <c r="A281" s="11">
        <v>280</v>
      </c>
      <c r="B281" s="99">
        <v>45503</v>
      </c>
      <c r="C281" s="11" t="s">
        <v>4</v>
      </c>
      <c r="D281" s="82" t="s">
        <v>410</v>
      </c>
      <c r="E281" s="12" t="str">
        <f t="shared" si="7"/>
        <v>JKEZ0080 - Cuttack - MD. Raju Tyre Workshop</v>
      </c>
      <c r="F281" s="93" t="s">
        <v>2877</v>
      </c>
      <c r="G281" s="93" t="s">
        <v>376</v>
      </c>
      <c r="H281" s="11" t="s">
        <v>809</v>
      </c>
      <c r="I281" s="82" t="s">
        <v>2878</v>
      </c>
      <c r="J281" s="82" t="s">
        <v>2838</v>
      </c>
      <c r="K281" s="103" t="s">
        <v>580</v>
      </c>
      <c r="L281" s="103"/>
      <c r="M281" s="103" t="s">
        <v>666</v>
      </c>
      <c r="N281" s="93" t="s">
        <v>2445</v>
      </c>
      <c r="O281" s="93" t="s">
        <v>2879</v>
      </c>
      <c r="P281" s="93">
        <v>9337833560</v>
      </c>
      <c r="Q281" s="93" t="s">
        <v>4</v>
      </c>
      <c r="R281" s="93" t="s">
        <v>2880</v>
      </c>
      <c r="S281" s="93">
        <v>754022</v>
      </c>
      <c r="T281" s="93" t="s">
        <v>3</v>
      </c>
      <c r="U281" s="93" t="s">
        <v>376</v>
      </c>
      <c r="V281" s="105" t="s">
        <v>2881</v>
      </c>
      <c r="W281" s="15">
        <v>20.587674</v>
      </c>
      <c r="X281" s="15">
        <v>86.039036999999993</v>
      </c>
      <c r="Y281" s="93" t="s">
        <v>2344</v>
      </c>
      <c r="Z281" s="14" t="e">
        <f ca="1">IF(_xludf.MAXIFS(#REF!,#REF!,D281)=0,"Before 31st Aug'23",_xludf.MAXIFS(#REF!,#REF!,D281))</f>
        <v>#NAME?</v>
      </c>
      <c r="AA281" s="8" t="e">
        <f>COUNTIFS(#REF!,E281,#REF!,"&gt;0")</f>
        <v>#REF!</v>
      </c>
      <c r="AB281" s="15">
        <v>0</v>
      </c>
      <c r="AC281" s="8">
        <v>0</v>
      </c>
      <c r="AD281" s="8">
        <v>0</v>
      </c>
      <c r="AE281" s="8" t="e">
        <f>VLOOKUP(D281,#REF!,5,0)</f>
        <v>#REF!</v>
      </c>
      <c r="AF281" s="8" t="e">
        <f t="shared" si="8"/>
        <v>#REF!</v>
      </c>
      <c r="AG281" s="8" t="s">
        <v>587</v>
      </c>
      <c r="AH281" s="43" t="s">
        <v>4</v>
      </c>
      <c r="AI281" s="93" t="s">
        <v>485</v>
      </c>
      <c r="AJ281" s="8" t="s">
        <v>589</v>
      </c>
      <c r="AK281" s="8" t="s">
        <v>603</v>
      </c>
      <c r="AL281" s="93">
        <v>10</v>
      </c>
      <c r="AM281" s="8" t="s">
        <v>240</v>
      </c>
      <c r="AN281" s="94" t="s">
        <v>2882</v>
      </c>
      <c r="AO281" s="96" t="s">
        <v>2883</v>
      </c>
      <c r="AP281" s="94" t="s">
        <v>2879</v>
      </c>
      <c r="AQ281" s="18" t="s">
        <v>722</v>
      </c>
      <c r="AR281" s="96" t="s">
        <v>2884</v>
      </c>
      <c r="AS281" s="94" t="s">
        <v>2885</v>
      </c>
      <c r="AT281" s="16" t="s">
        <v>2282</v>
      </c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</row>
    <row r="282" spans="1:63" ht="13">
      <c r="A282" s="11">
        <v>281</v>
      </c>
      <c r="B282" s="99">
        <v>45504</v>
      </c>
      <c r="C282" s="11" t="s">
        <v>4</v>
      </c>
      <c r="D282" s="93" t="s">
        <v>419</v>
      </c>
      <c r="E282" s="12" t="str">
        <f t="shared" si="7"/>
        <v>JKNZ0066 - Dariba - Devki Tyres</v>
      </c>
      <c r="F282" s="93" t="s">
        <v>2886</v>
      </c>
      <c r="G282" s="93" t="s">
        <v>2887</v>
      </c>
      <c r="H282" s="82" t="s">
        <v>447</v>
      </c>
      <c r="I282" s="82"/>
      <c r="J282" s="82" t="s">
        <v>2838</v>
      </c>
      <c r="K282" s="103" t="s">
        <v>580</v>
      </c>
      <c r="L282" s="8"/>
      <c r="M282" s="8" t="s">
        <v>429</v>
      </c>
      <c r="N282" s="93" t="s">
        <v>2445</v>
      </c>
      <c r="O282" s="93" t="s">
        <v>2888</v>
      </c>
      <c r="P282" s="93">
        <v>7568566517</v>
      </c>
      <c r="Q282" s="93">
        <v>9784653434</v>
      </c>
      <c r="R282" s="93" t="s">
        <v>2889</v>
      </c>
      <c r="S282" s="93">
        <v>313211</v>
      </c>
      <c r="T282" s="93" t="s">
        <v>31</v>
      </c>
      <c r="U282" s="93" t="s">
        <v>2890</v>
      </c>
      <c r="V282" s="98" t="s">
        <v>2891</v>
      </c>
      <c r="W282" s="15">
        <v>24.952597000000001</v>
      </c>
      <c r="X282" s="15">
        <v>74.112018000000006</v>
      </c>
      <c r="Y282" s="93" t="s">
        <v>2801</v>
      </c>
      <c r="Z282" s="14" t="e">
        <f ca="1">IF(_xludf.MAXIFS(#REF!,#REF!,D282)=0,"Before 31st Aug'23",_xludf.MAXIFS(#REF!,#REF!,D282))</f>
        <v>#NAME?</v>
      </c>
      <c r="AA282" s="8" t="e">
        <f>COUNTIFS(#REF!,E282,#REF!,"&gt;0")</f>
        <v>#REF!</v>
      </c>
      <c r="AB282" s="15">
        <v>0</v>
      </c>
      <c r="AC282" s="8">
        <v>0</v>
      </c>
      <c r="AD282" s="8">
        <v>0</v>
      </c>
      <c r="AE282" s="8">
        <v>0</v>
      </c>
      <c r="AF282" s="8" t="e">
        <f t="shared" si="8"/>
        <v>#REF!</v>
      </c>
      <c r="AG282" s="8" t="s">
        <v>587</v>
      </c>
      <c r="AH282" s="43" t="s">
        <v>4</v>
      </c>
      <c r="AI282" s="93" t="s">
        <v>485</v>
      </c>
      <c r="AJ282" s="8" t="s">
        <v>589</v>
      </c>
      <c r="AK282" s="8" t="s">
        <v>603</v>
      </c>
      <c r="AL282" s="93">
        <v>9</v>
      </c>
      <c r="AM282" s="8" t="s">
        <v>240</v>
      </c>
      <c r="AN282" s="94" t="s">
        <v>2892</v>
      </c>
      <c r="AO282" s="96" t="s">
        <v>2893</v>
      </c>
      <c r="AP282" s="94" t="s">
        <v>2894</v>
      </c>
      <c r="AQ282" s="94" t="s">
        <v>2895</v>
      </c>
      <c r="AR282" s="96" t="s">
        <v>2896</v>
      </c>
      <c r="AS282" s="94" t="s">
        <v>2897</v>
      </c>
      <c r="AT282" s="16" t="s">
        <v>2282</v>
      </c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</row>
    <row r="283" spans="1:63" ht="13">
      <c r="A283" s="11">
        <v>282</v>
      </c>
      <c r="B283" s="99">
        <v>45505</v>
      </c>
      <c r="C283" s="11" t="s">
        <v>4</v>
      </c>
      <c r="D283" s="93" t="s">
        <v>498</v>
      </c>
      <c r="E283" s="12" t="str">
        <f t="shared" si="7"/>
        <v>JKNZ0067 - Bahadurgarh - Ashif Raja Tyre Puncture</v>
      </c>
      <c r="F283" s="93" t="s">
        <v>2898</v>
      </c>
      <c r="G283" s="93" t="s">
        <v>2899</v>
      </c>
      <c r="H283" s="82" t="s">
        <v>447</v>
      </c>
      <c r="I283" s="82"/>
      <c r="J283" s="82" t="s">
        <v>2838</v>
      </c>
      <c r="K283" s="103" t="s">
        <v>580</v>
      </c>
      <c r="L283" s="8"/>
      <c r="M283" s="8" t="s">
        <v>429</v>
      </c>
      <c r="N283" s="93" t="s">
        <v>2445</v>
      </c>
      <c r="O283" s="93" t="s">
        <v>2900</v>
      </c>
      <c r="P283" s="93">
        <v>7552375382</v>
      </c>
      <c r="Q283" s="93">
        <v>9576109208</v>
      </c>
      <c r="R283" s="94" t="s">
        <v>2901</v>
      </c>
      <c r="S283" s="93">
        <v>124506</v>
      </c>
      <c r="T283" s="8" t="s">
        <v>24</v>
      </c>
      <c r="U283" s="93" t="s">
        <v>2829</v>
      </c>
      <c r="V283" s="106" t="s">
        <v>2902</v>
      </c>
      <c r="W283" s="15">
        <v>28.723697000000001</v>
      </c>
      <c r="X283" s="15">
        <v>76.846939000000006</v>
      </c>
      <c r="Y283" s="93" t="s">
        <v>365</v>
      </c>
      <c r="Z283" s="14" t="e">
        <f ca="1">IF(_xludf.MAXIFS(#REF!,#REF!,D283)=0,"Before 31st Aug'23",_xludf.MAXIFS(#REF!,#REF!,D283))</f>
        <v>#NAME?</v>
      </c>
      <c r="AA283" s="8" t="e">
        <f>COUNTIFS(#REF!,E283,#REF!,"&gt;0")</f>
        <v>#REF!</v>
      </c>
      <c r="AB283" s="15">
        <v>0</v>
      </c>
      <c r="AC283" s="8">
        <v>4</v>
      </c>
      <c r="AD283" s="8">
        <v>0</v>
      </c>
      <c r="AE283" s="8" t="e">
        <f>VLOOKUP(D283,#REF!,5,0)</f>
        <v>#REF!</v>
      </c>
      <c r="AF283" s="8" t="e">
        <f t="shared" si="8"/>
        <v>#REF!</v>
      </c>
      <c r="AG283" s="8" t="s">
        <v>587</v>
      </c>
      <c r="AH283" s="43" t="s">
        <v>4</v>
      </c>
      <c r="AI283" s="93" t="s">
        <v>485</v>
      </c>
      <c r="AJ283" s="8" t="s">
        <v>589</v>
      </c>
      <c r="AK283" s="93" t="s">
        <v>284</v>
      </c>
      <c r="AL283" s="93">
        <v>8</v>
      </c>
      <c r="AM283" s="8" t="s">
        <v>240</v>
      </c>
      <c r="AN283" s="94" t="s">
        <v>2903</v>
      </c>
      <c r="AO283" s="96" t="s">
        <v>2904</v>
      </c>
      <c r="AP283" s="97" t="s">
        <v>2900</v>
      </c>
      <c r="AQ283" s="94" t="s">
        <v>2479</v>
      </c>
      <c r="AR283" s="96" t="s">
        <v>2905</v>
      </c>
      <c r="AS283" s="97" t="s">
        <v>2906</v>
      </c>
      <c r="AT283" s="16" t="s">
        <v>2282</v>
      </c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</row>
    <row r="284" spans="1:63" ht="13">
      <c r="A284" s="11">
        <v>283</v>
      </c>
      <c r="B284" s="99">
        <v>45510</v>
      </c>
      <c r="C284" s="11" t="s">
        <v>4</v>
      </c>
      <c r="D284" s="93" t="s">
        <v>416</v>
      </c>
      <c r="E284" s="12" t="str">
        <f t="shared" si="7"/>
        <v>JKWZ0105 - Panvel - Gaikar's Tyre</v>
      </c>
      <c r="F284" s="93" t="s">
        <v>2907</v>
      </c>
      <c r="G284" s="93" t="s">
        <v>366</v>
      </c>
      <c r="H284" s="11" t="s">
        <v>468</v>
      </c>
      <c r="I284" s="82" t="s">
        <v>2742</v>
      </c>
      <c r="J284" s="82" t="s">
        <v>2838</v>
      </c>
      <c r="K284" s="103" t="s">
        <v>580</v>
      </c>
      <c r="L284" s="18"/>
      <c r="M284" s="18" t="s">
        <v>581</v>
      </c>
      <c r="N284" s="8" t="s">
        <v>355</v>
      </c>
      <c r="O284" s="93" t="s">
        <v>2908</v>
      </c>
      <c r="P284" s="8">
        <v>9359050046</v>
      </c>
      <c r="Q284" s="8">
        <v>9768675858</v>
      </c>
      <c r="R284" s="93" t="s">
        <v>2909</v>
      </c>
      <c r="S284" s="93">
        <v>210226</v>
      </c>
      <c r="T284" s="93" t="s">
        <v>6</v>
      </c>
      <c r="U284" s="93" t="s">
        <v>359</v>
      </c>
      <c r="V284" s="100" t="s">
        <v>2910</v>
      </c>
      <c r="W284" s="15">
        <v>18.954955000000002</v>
      </c>
      <c r="X284" s="15">
        <v>73.175186999999994</v>
      </c>
      <c r="Y284" s="93" t="s">
        <v>355</v>
      </c>
      <c r="Z284" s="14" t="e">
        <f ca="1">IF(_xludf.MAXIFS(#REF!,#REF!,D284)=0,"Before 31st Aug'23",_xludf.MAXIFS(#REF!,#REF!,D284))</f>
        <v>#NAME?</v>
      </c>
      <c r="AA284" s="8" t="e">
        <f>COUNTIFS(#REF!,E284,#REF!,"&gt;0")</f>
        <v>#REF!</v>
      </c>
      <c r="AB284" s="15">
        <v>0</v>
      </c>
      <c r="AC284" s="8">
        <v>0</v>
      </c>
      <c r="AD284" s="8">
        <v>0</v>
      </c>
      <c r="AE284" s="8">
        <v>0</v>
      </c>
      <c r="AF284" s="8" t="e">
        <f t="shared" si="8"/>
        <v>#REF!</v>
      </c>
      <c r="AG284" s="8" t="s">
        <v>587</v>
      </c>
      <c r="AH284" s="43" t="s">
        <v>4</v>
      </c>
      <c r="AI284" s="93" t="s">
        <v>485</v>
      </c>
      <c r="AJ284" s="8" t="s">
        <v>589</v>
      </c>
      <c r="AK284" s="93" t="s">
        <v>276</v>
      </c>
      <c r="AL284" s="93">
        <v>6</v>
      </c>
      <c r="AM284" s="8" t="s">
        <v>240</v>
      </c>
      <c r="AN284" s="94" t="s">
        <v>2911</v>
      </c>
      <c r="AO284" s="96" t="s">
        <v>2912</v>
      </c>
      <c r="AP284" s="97" t="s">
        <v>2908</v>
      </c>
      <c r="AQ284" s="97" t="s">
        <v>1336</v>
      </c>
      <c r="AR284" s="96" t="s">
        <v>2913</v>
      </c>
      <c r="AS284" s="97" t="s">
        <v>2914</v>
      </c>
      <c r="AT284" s="16" t="s">
        <v>2282</v>
      </c>
      <c r="AU284" s="107"/>
      <c r="AV284" s="107"/>
      <c r="AW284" s="107"/>
      <c r="AX284" s="107"/>
      <c r="AY284" s="107"/>
      <c r="AZ284" s="107"/>
      <c r="BA284" s="107"/>
      <c r="BB284" s="107"/>
      <c r="BC284" s="107"/>
      <c r="BD284" s="107"/>
      <c r="BE284" s="107"/>
      <c r="BF284" s="107"/>
      <c r="BG284" s="107"/>
      <c r="BH284" s="63"/>
      <c r="BI284" s="63"/>
      <c r="BJ284" s="63"/>
      <c r="BK284" s="63"/>
    </row>
    <row r="285" spans="1:63" ht="13">
      <c r="A285" s="11">
        <v>284</v>
      </c>
      <c r="B285" s="99">
        <v>45537</v>
      </c>
      <c r="C285" s="11" t="s">
        <v>4</v>
      </c>
      <c r="D285" s="93" t="s">
        <v>423</v>
      </c>
      <c r="E285" s="12" t="str">
        <f t="shared" si="7"/>
        <v>JKWZ0106 - Anand - H.K.G.N. Tyre Works</v>
      </c>
      <c r="F285" s="93" t="s">
        <v>2915</v>
      </c>
      <c r="G285" s="93" t="s">
        <v>251</v>
      </c>
      <c r="H285" s="82" t="s">
        <v>447</v>
      </c>
      <c r="I285" s="82" t="s">
        <v>2916</v>
      </c>
      <c r="J285" s="82" t="s">
        <v>485</v>
      </c>
      <c r="K285" s="103" t="s">
        <v>580</v>
      </c>
      <c r="L285" s="18"/>
      <c r="M285" s="18" t="s">
        <v>581</v>
      </c>
      <c r="N285" s="93" t="s">
        <v>2445</v>
      </c>
      <c r="O285" s="93" t="s">
        <v>2917</v>
      </c>
      <c r="P285" s="93">
        <v>9662441109</v>
      </c>
      <c r="Q285" s="93">
        <v>7979838022</v>
      </c>
      <c r="R285" s="93" t="s">
        <v>2918</v>
      </c>
      <c r="S285" s="93">
        <v>388001</v>
      </c>
      <c r="T285" s="93" t="s">
        <v>15</v>
      </c>
      <c r="U285" s="93" t="s">
        <v>251</v>
      </c>
      <c r="V285" s="100" t="s">
        <v>2919</v>
      </c>
      <c r="W285" s="15">
        <v>22.589379999999998</v>
      </c>
      <c r="X285" s="82">
        <v>72.960217999999998</v>
      </c>
      <c r="Y285" s="93" t="s">
        <v>2920</v>
      </c>
      <c r="Z285" s="14" t="e">
        <f ca="1">IF(_xludf.MAXIFS(#REF!,#REF!,D285)=0,"Before 31st Aug'23",_xludf.MAXIFS(#REF!,#REF!,D285))</f>
        <v>#NAME?</v>
      </c>
      <c r="AA285" s="8" t="e">
        <f>COUNTIFS(#REF!,E285,#REF!,"&gt;0")</f>
        <v>#REF!</v>
      </c>
      <c r="AB285" s="15">
        <v>0</v>
      </c>
      <c r="AC285" s="8">
        <v>0</v>
      </c>
      <c r="AD285" s="8">
        <v>0</v>
      </c>
      <c r="AE285" s="8" t="e">
        <f>VLOOKUP(D285,#REF!,5,0)</f>
        <v>#REF!</v>
      </c>
      <c r="AF285" s="8" t="e">
        <f t="shared" si="8"/>
        <v>#REF!</v>
      </c>
      <c r="AG285" s="8" t="s">
        <v>587</v>
      </c>
      <c r="AH285" s="43" t="s">
        <v>4</v>
      </c>
      <c r="AI285" s="93" t="s">
        <v>485</v>
      </c>
      <c r="AJ285" s="8" t="s">
        <v>589</v>
      </c>
      <c r="AK285" s="93" t="s">
        <v>276</v>
      </c>
      <c r="AL285" s="93">
        <v>8</v>
      </c>
      <c r="AM285" s="93" t="s">
        <v>224</v>
      </c>
      <c r="AN285" s="94" t="s">
        <v>2921</v>
      </c>
      <c r="AO285" s="96" t="s">
        <v>2922</v>
      </c>
      <c r="AP285" s="97" t="s">
        <v>2917</v>
      </c>
      <c r="AQ285" s="97" t="s">
        <v>628</v>
      </c>
      <c r="AR285" s="96" t="s">
        <v>2923</v>
      </c>
      <c r="AS285" s="97" t="s">
        <v>2924</v>
      </c>
      <c r="AT285" s="16" t="s">
        <v>2282</v>
      </c>
      <c r="AU285" s="107"/>
      <c r="AV285" s="107"/>
      <c r="AW285" s="107"/>
      <c r="AX285" s="107"/>
      <c r="AY285" s="107"/>
      <c r="AZ285" s="107"/>
      <c r="BA285" s="107"/>
      <c r="BB285" s="107"/>
      <c r="BC285" s="107"/>
      <c r="BD285" s="107"/>
      <c r="BE285" s="107"/>
      <c r="BF285" s="107"/>
      <c r="BG285" s="107"/>
      <c r="BH285" s="107"/>
      <c r="BI285" s="107"/>
      <c r="BJ285" s="107"/>
      <c r="BK285" s="107"/>
    </row>
    <row r="286" spans="1:63" ht="13">
      <c r="A286" s="11">
        <v>285</v>
      </c>
      <c r="B286" s="108">
        <v>45587</v>
      </c>
      <c r="C286" s="11" t="s">
        <v>4</v>
      </c>
      <c r="D286" s="93" t="s">
        <v>432</v>
      </c>
      <c r="E286" s="12" t="str">
        <f t="shared" si="7"/>
        <v>JKWZ0107 - Nagpur - HBT Tyre Works</v>
      </c>
      <c r="F286" s="93" t="s">
        <v>2925</v>
      </c>
      <c r="G286" s="11" t="s">
        <v>138</v>
      </c>
      <c r="H286" s="11" t="s">
        <v>468</v>
      </c>
      <c r="I286" s="82" t="s">
        <v>2926</v>
      </c>
      <c r="J286" s="82" t="s">
        <v>485</v>
      </c>
      <c r="K286" s="103" t="s">
        <v>580</v>
      </c>
      <c r="L286" s="18"/>
      <c r="M286" s="18" t="s">
        <v>581</v>
      </c>
      <c r="N286" s="93" t="s">
        <v>1245</v>
      </c>
      <c r="O286" s="93" t="s">
        <v>2927</v>
      </c>
      <c r="P286" s="93">
        <v>9156232924</v>
      </c>
      <c r="Q286" s="93" t="s">
        <v>4</v>
      </c>
      <c r="R286" s="94"/>
      <c r="S286" s="93">
        <v>440035</v>
      </c>
      <c r="T286" s="11" t="s">
        <v>6</v>
      </c>
      <c r="U286" s="11" t="s">
        <v>138</v>
      </c>
      <c r="V286" s="100" t="s">
        <v>2928</v>
      </c>
      <c r="W286" s="15">
        <v>21.143376</v>
      </c>
      <c r="X286" s="15">
        <v>79.217930999999993</v>
      </c>
      <c r="Y286" s="93" t="s">
        <v>1245</v>
      </c>
      <c r="Z286" s="14" t="e">
        <f ca="1">IF(_xludf.MAXIFS(#REF!,#REF!,D286)=0,"Before 31st Aug'23",_xludf.MAXIFS(#REF!,#REF!,D286))</f>
        <v>#NAME?</v>
      </c>
      <c r="AA286" s="8" t="e">
        <f>COUNTIFS(#REF!,E286,#REF!,"&gt;0")</f>
        <v>#REF!</v>
      </c>
      <c r="AB286" s="15">
        <v>0</v>
      </c>
      <c r="AC286" s="8">
        <v>0</v>
      </c>
      <c r="AD286" s="8">
        <v>0</v>
      </c>
      <c r="AE286" s="8">
        <v>0</v>
      </c>
      <c r="AF286" s="8" t="e">
        <f t="shared" si="8"/>
        <v>#REF!</v>
      </c>
      <c r="AG286" s="8" t="s">
        <v>587</v>
      </c>
      <c r="AH286" s="43" t="s">
        <v>4</v>
      </c>
      <c r="AI286" s="93" t="s">
        <v>485</v>
      </c>
      <c r="AJ286" s="8" t="s">
        <v>709</v>
      </c>
      <c r="AK286" s="93" t="s">
        <v>276</v>
      </c>
      <c r="AL286" s="93">
        <v>7</v>
      </c>
      <c r="AM286" s="8" t="s">
        <v>240</v>
      </c>
      <c r="AN286" s="94" t="s">
        <v>2929</v>
      </c>
      <c r="AO286" s="96" t="s">
        <v>2930</v>
      </c>
      <c r="AP286" s="97" t="s">
        <v>2927</v>
      </c>
      <c r="AQ286" s="97" t="s">
        <v>2931</v>
      </c>
      <c r="AR286" s="96" t="s">
        <v>2932</v>
      </c>
      <c r="AS286" s="97" t="s">
        <v>2933</v>
      </c>
      <c r="AT286" s="16" t="s">
        <v>2282</v>
      </c>
      <c r="AU286" s="107"/>
      <c r="AV286" s="107"/>
      <c r="AW286" s="107"/>
      <c r="AX286" s="107"/>
      <c r="AY286" s="107"/>
      <c r="AZ286" s="107"/>
      <c r="BA286" s="107"/>
      <c r="BB286" s="107"/>
      <c r="BC286" s="107"/>
      <c r="BD286" s="107"/>
      <c r="BE286" s="107"/>
      <c r="BF286" s="107"/>
      <c r="BG286" s="107"/>
      <c r="BH286" s="107"/>
      <c r="BI286" s="107"/>
      <c r="BJ286" s="107"/>
      <c r="BK286" s="107"/>
    </row>
    <row r="287" spans="1:63" ht="13">
      <c r="A287" s="11">
        <v>286</v>
      </c>
      <c r="B287" s="108">
        <v>45609</v>
      </c>
      <c r="C287" s="11" t="s">
        <v>4</v>
      </c>
      <c r="D287" s="93" t="s">
        <v>440</v>
      </c>
      <c r="E287" s="12" t="str">
        <f t="shared" si="7"/>
        <v>JKEZ0081 - Mohania - Irfan Tyre Shop</v>
      </c>
      <c r="F287" s="93" t="s">
        <v>2934</v>
      </c>
      <c r="G287" s="93" t="s">
        <v>401</v>
      </c>
      <c r="H287" s="82" t="s">
        <v>447</v>
      </c>
      <c r="I287" s="82"/>
      <c r="J287" s="82" t="s">
        <v>485</v>
      </c>
      <c r="K287" s="103" t="s">
        <v>580</v>
      </c>
      <c r="L287" s="8"/>
      <c r="M287" s="8" t="s">
        <v>666</v>
      </c>
      <c r="N287" s="93" t="s">
        <v>2445</v>
      </c>
      <c r="O287" s="93" t="s">
        <v>2935</v>
      </c>
      <c r="P287" s="103">
        <v>7542945940</v>
      </c>
      <c r="Q287" s="8">
        <v>6200720749</v>
      </c>
      <c r="R287" s="8" t="s">
        <v>2936</v>
      </c>
      <c r="S287" s="8">
        <v>821109</v>
      </c>
      <c r="T287" s="11" t="s">
        <v>118</v>
      </c>
      <c r="U287" s="11" t="s">
        <v>360</v>
      </c>
      <c r="V287" s="100" t="s">
        <v>2937</v>
      </c>
      <c r="W287" s="82">
        <v>25.170297999999999</v>
      </c>
      <c r="X287" s="48">
        <v>83.600217000000001</v>
      </c>
      <c r="Y287" s="93"/>
      <c r="Z287" s="14" t="e">
        <f ca="1">IF(_xludf.MAXIFS(#REF!,#REF!,D287)=0,"Before 31st Aug'23",_xludf.MAXIFS(#REF!,#REF!,D287))</f>
        <v>#NAME?</v>
      </c>
      <c r="AA287" s="8" t="e">
        <f>COUNTIFS(#REF!,E287,#REF!,"&gt;0")</f>
        <v>#REF!</v>
      </c>
      <c r="AB287" s="43">
        <v>0</v>
      </c>
      <c r="AC287" s="43">
        <v>0</v>
      </c>
      <c r="AD287" s="43">
        <v>0</v>
      </c>
      <c r="AE287" s="8" t="e">
        <f>VLOOKUP(D287,#REF!,5,0)</f>
        <v>#REF!</v>
      </c>
      <c r="AF287" s="8" t="e">
        <f t="shared" si="8"/>
        <v>#REF!</v>
      </c>
      <c r="AG287" s="8" t="s">
        <v>587</v>
      </c>
      <c r="AH287" s="43" t="s">
        <v>4</v>
      </c>
      <c r="AI287" s="93" t="s">
        <v>485</v>
      </c>
      <c r="AJ287" s="8" t="s">
        <v>589</v>
      </c>
      <c r="AK287" s="93" t="s">
        <v>276</v>
      </c>
      <c r="AL287" s="93">
        <v>6</v>
      </c>
      <c r="AM287" s="8" t="s">
        <v>240</v>
      </c>
      <c r="AN287" s="94" t="s">
        <v>2938</v>
      </c>
      <c r="AO287" s="96" t="s">
        <v>2939</v>
      </c>
      <c r="AP287" s="94" t="s">
        <v>2940</v>
      </c>
      <c r="AQ287" s="94" t="s">
        <v>686</v>
      </c>
      <c r="AR287" s="96" t="s">
        <v>2941</v>
      </c>
      <c r="AS287" s="94" t="s">
        <v>1739</v>
      </c>
      <c r="AT287" s="16" t="s">
        <v>2282</v>
      </c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</row>
    <row r="288" spans="1:63" ht="13">
      <c r="A288" s="11">
        <v>287</v>
      </c>
      <c r="B288" s="108">
        <v>45609</v>
      </c>
      <c r="C288" s="11" t="s">
        <v>4</v>
      </c>
      <c r="D288" s="93" t="s">
        <v>449</v>
      </c>
      <c r="E288" s="12" t="str">
        <f t="shared" si="7"/>
        <v>JKNZ0069 - Fatehpur - Santosh Tyre Works</v>
      </c>
      <c r="F288" s="93" t="s">
        <v>1783</v>
      </c>
      <c r="G288" s="93" t="s">
        <v>357</v>
      </c>
      <c r="H288" s="82" t="s">
        <v>447</v>
      </c>
      <c r="I288" s="82"/>
      <c r="J288" s="82" t="s">
        <v>485</v>
      </c>
      <c r="K288" s="103" t="s">
        <v>580</v>
      </c>
      <c r="L288" s="8"/>
      <c r="M288" s="8" t="s">
        <v>429</v>
      </c>
      <c r="N288" s="93" t="s">
        <v>2445</v>
      </c>
      <c r="O288" s="93" t="s">
        <v>2942</v>
      </c>
      <c r="P288" s="8">
        <v>8299517760</v>
      </c>
      <c r="Q288" s="8">
        <v>7366055949</v>
      </c>
      <c r="R288" s="8" t="s">
        <v>2943</v>
      </c>
      <c r="S288" s="8"/>
      <c r="T288" s="93" t="s">
        <v>21</v>
      </c>
      <c r="U288" s="93" t="s">
        <v>357</v>
      </c>
      <c r="V288" s="100" t="s">
        <v>2944</v>
      </c>
      <c r="W288" s="15">
        <v>26.054694999999999</v>
      </c>
      <c r="X288" s="15">
        <v>80.674629999999993</v>
      </c>
      <c r="Y288" s="93"/>
      <c r="Z288" s="14" t="e">
        <f ca="1">IF(_xludf.MAXIFS(#REF!,#REF!,D288)=0,"Before 31st Aug'23",_xludf.MAXIFS(#REF!,#REF!,D288))</f>
        <v>#NAME?</v>
      </c>
      <c r="AA288" s="8" t="e">
        <f>COUNTIFS(#REF!,E288,#REF!,"&gt;0")</f>
        <v>#REF!</v>
      </c>
      <c r="AB288" s="43">
        <v>0</v>
      </c>
      <c r="AC288" s="43">
        <v>0</v>
      </c>
      <c r="AD288" s="43">
        <v>0</v>
      </c>
      <c r="AE288" s="8" t="e">
        <f>VLOOKUP(D288,#REF!,5,0)</f>
        <v>#REF!</v>
      </c>
      <c r="AF288" s="8" t="e">
        <f t="shared" si="8"/>
        <v>#REF!</v>
      </c>
      <c r="AG288" s="8" t="s">
        <v>587</v>
      </c>
      <c r="AH288" s="43" t="s">
        <v>4</v>
      </c>
      <c r="AI288" s="93" t="s">
        <v>485</v>
      </c>
      <c r="AJ288" s="8" t="s">
        <v>589</v>
      </c>
      <c r="AK288" s="93" t="s">
        <v>276</v>
      </c>
      <c r="AL288" s="93">
        <v>7</v>
      </c>
      <c r="AM288" s="8" t="s">
        <v>240</v>
      </c>
      <c r="AN288" s="94" t="s">
        <v>2945</v>
      </c>
      <c r="AO288" s="96" t="s">
        <v>2946</v>
      </c>
      <c r="AP288" s="97" t="s">
        <v>2947</v>
      </c>
      <c r="AQ288" s="97" t="s">
        <v>722</v>
      </c>
      <c r="AR288" s="96" t="s">
        <v>2948</v>
      </c>
      <c r="AS288" s="97" t="s">
        <v>2949</v>
      </c>
      <c r="AT288" s="16" t="s">
        <v>2282</v>
      </c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</row>
    <row r="289" spans="1:63" ht="13">
      <c r="A289" s="11">
        <v>288</v>
      </c>
      <c r="B289" s="109">
        <v>45609</v>
      </c>
      <c r="C289" s="11" t="s">
        <v>4</v>
      </c>
      <c r="D289" s="110" t="s">
        <v>456</v>
      </c>
      <c r="E289" s="12" t="str">
        <f t="shared" si="7"/>
        <v>JKNZ0070 - Saini - Manish Tyre Service</v>
      </c>
      <c r="F289" s="8" t="s">
        <v>2950</v>
      </c>
      <c r="G289" s="8" t="s">
        <v>2951</v>
      </c>
      <c r="H289" s="82" t="s">
        <v>447</v>
      </c>
      <c r="I289" s="82"/>
      <c r="J289" s="82" t="s">
        <v>485</v>
      </c>
      <c r="K289" s="103" t="s">
        <v>580</v>
      </c>
      <c r="L289" s="8"/>
      <c r="M289" s="8" t="s">
        <v>429</v>
      </c>
      <c r="N289" s="93" t="s">
        <v>2445</v>
      </c>
      <c r="O289" s="93" t="s">
        <v>153</v>
      </c>
      <c r="P289" s="93">
        <v>8176973728</v>
      </c>
      <c r="Q289" s="93" t="s">
        <v>4</v>
      </c>
      <c r="R289" s="93" t="s">
        <v>2952</v>
      </c>
      <c r="S289" s="93">
        <v>212217</v>
      </c>
      <c r="T289" s="93" t="s">
        <v>21</v>
      </c>
      <c r="U289" s="93" t="s">
        <v>2953</v>
      </c>
      <c r="V289" s="100" t="s">
        <v>2954</v>
      </c>
      <c r="W289" s="15">
        <v>25.682123000000001</v>
      </c>
      <c r="X289" s="15">
        <v>81.294781999999998</v>
      </c>
      <c r="Y289" s="93"/>
      <c r="Z289" s="14" t="e">
        <f ca="1">IF(_xludf.MAXIFS(#REF!,#REF!,D289)=0,"Before 31st Aug'23",_xludf.MAXIFS(#REF!,#REF!,D289))</f>
        <v>#NAME?</v>
      </c>
      <c r="AA289" s="8" t="e">
        <f>COUNTIFS(#REF!,E289,#REF!,"&gt;0")</f>
        <v>#REF!</v>
      </c>
      <c r="AB289" s="43">
        <v>0</v>
      </c>
      <c r="AC289" s="43">
        <v>0</v>
      </c>
      <c r="AD289" s="43">
        <v>0</v>
      </c>
      <c r="AE289" s="8" t="e">
        <f>VLOOKUP(D289,#REF!,5,0)</f>
        <v>#REF!</v>
      </c>
      <c r="AF289" s="8" t="e">
        <f t="shared" si="8"/>
        <v>#REF!</v>
      </c>
      <c r="AG289" s="8" t="s">
        <v>587</v>
      </c>
      <c r="AH289" s="43" t="s">
        <v>4</v>
      </c>
      <c r="AI289" s="93" t="s">
        <v>8</v>
      </c>
      <c r="AJ289" s="8" t="s">
        <v>4</v>
      </c>
      <c r="AK289" s="93" t="s">
        <v>276</v>
      </c>
      <c r="AL289" s="93">
        <v>7</v>
      </c>
      <c r="AM289" s="8" t="s">
        <v>240</v>
      </c>
      <c r="AN289" s="94" t="s">
        <v>2955</v>
      </c>
      <c r="AO289" s="96" t="s">
        <v>2956</v>
      </c>
      <c r="AP289" s="97" t="s">
        <v>2957</v>
      </c>
      <c r="AQ289" s="97" t="s">
        <v>839</v>
      </c>
      <c r="AR289" s="96" t="s">
        <v>2958</v>
      </c>
      <c r="AS289" s="97" t="s">
        <v>2959</v>
      </c>
      <c r="AT289" s="16" t="s">
        <v>2282</v>
      </c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</row>
    <row r="290" spans="1:63" ht="13">
      <c r="A290" s="11">
        <v>289</v>
      </c>
      <c r="B290" s="109">
        <v>45609</v>
      </c>
      <c r="C290" s="11" t="s">
        <v>4</v>
      </c>
      <c r="D290" s="93" t="s">
        <v>500</v>
      </c>
      <c r="E290" s="12" t="str">
        <f t="shared" si="7"/>
        <v>JKEZ0082 - Ramkanali - Sabir Tyre Shop</v>
      </c>
      <c r="F290" s="93" t="s">
        <v>2960</v>
      </c>
      <c r="G290" s="93" t="s">
        <v>2961</v>
      </c>
      <c r="H290" s="82" t="s">
        <v>447</v>
      </c>
      <c r="I290" s="82"/>
      <c r="J290" s="82" t="s">
        <v>485</v>
      </c>
      <c r="K290" s="103" t="s">
        <v>580</v>
      </c>
      <c r="L290" s="8"/>
      <c r="M290" s="103" t="s">
        <v>666</v>
      </c>
      <c r="N290" s="93" t="s">
        <v>2445</v>
      </c>
      <c r="O290" s="93" t="s">
        <v>2962</v>
      </c>
      <c r="P290" s="93">
        <v>9304599837</v>
      </c>
      <c r="Q290" s="93" t="s">
        <v>4</v>
      </c>
      <c r="R290" s="93" t="s">
        <v>2963</v>
      </c>
      <c r="S290" s="93">
        <v>828205</v>
      </c>
      <c r="T290" s="93" t="s">
        <v>16</v>
      </c>
      <c r="U290" s="93" t="s">
        <v>2964</v>
      </c>
      <c r="V290" s="98" t="s">
        <v>2965</v>
      </c>
      <c r="W290" s="15">
        <v>23.794637000000002</v>
      </c>
      <c r="X290" s="15">
        <v>86.664927000000006</v>
      </c>
      <c r="Y290" s="93"/>
      <c r="Z290" s="14" t="e">
        <f ca="1">IF(_xludf.MAXIFS(#REF!,#REF!,D290)=0,"Before 31st Aug'23",_xludf.MAXIFS(#REF!,#REF!,D290))</f>
        <v>#NAME?</v>
      </c>
      <c r="AA290" s="8" t="e">
        <f>COUNTIFS(#REF!,E290,#REF!,"&gt;0")</f>
        <v>#REF!</v>
      </c>
      <c r="AB290" s="43">
        <v>0</v>
      </c>
      <c r="AC290" s="43">
        <v>0</v>
      </c>
      <c r="AD290" s="43">
        <v>0</v>
      </c>
      <c r="AE290" s="8" t="e">
        <f>VLOOKUP(D290,#REF!,5,0)</f>
        <v>#REF!</v>
      </c>
      <c r="AF290" s="8" t="e">
        <f t="shared" si="8"/>
        <v>#REF!</v>
      </c>
      <c r="AG290" s="8" t="s">
        <v>587</v>
      </c>
      <c r="AH290" s="43" t="s">
        <v>4</v>
      </c>
      <c r="AI290" s="93" t="s">
        <v>485</v>
      </c>
      <c r="AJ290" s="8" t="s">
        <v>709</v>
      </c>
      <c r="AK290" s="93" t="s">
        <v>284</v>
      </c>
      <c r="AL290" s="93">
        <v>6</v>
      </c>
      <c r="AM290" s="93" t="s">
        <v>242</v>
      </c>
      <c r="AN290" s="94" t="s">
        <v>2966</v>
      </c>
      <c r="AO290" s="96" t="s">
        <v>2967</v>
      </c>
      <c r="AP290" s="97" t="s">
        <v>2962</v>
      </c>
      <c r="AQ290" s="97" t="s">
        <v>617</v>
      </c>
      <c r="AR290" s="96" t="s">
        <v>2968</v>
      </c>
      <c r="AS290" s="97" t="s">
        <v>2969</v>
      </c>
      <c r="AT290" s="16" t="s">
        <v>2282</v>
      </c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</row>
    <row r="291" spans="1:63" ht="13">
      <c r="A291" s="11">
        <v>290</v>
      </c>
      <c r="B291" s="108">
        <v>45609</v>
      </c>
      <c r="C291" s="11" t="s">
        <v>4</v>
      </c>
      <c r="D291" s="93" t="s">
        <v>473</v>
      </c>
      <c r="E291" s="12" t="str">
        <f t="shared" si="7"/>
        <v>JKEZ0083 - Bagodar - Shakti Tyre Retraders</v>
      </c>
      <c r="F291" s="93" t="s">
        <v>2970</v>
      </c>
      <c r="G291" s="93" t="s">
        <v>371</v>
      </c>
      <c r="H291" s="82" t="s">
        <v>447</v>
      </c>
      <c r="I291" s="82"/>
      <c r="J291" s="82" t="s">
        <v>485</v>
      </c>
      <c r="K291" s="103" t="s">
        <v>580</v>
      </c>
      <c r="L291" s="8"/>
      <c r="M291" s="103" t="s">
        <v>666</v>
      </c>
      <c r="N291" s="93" t="s">
        <v>2445</v>
      </c>
      <c r="O291" s="93" t="s">
        <v>2971</v>
      </c>
      <c r="P291" s="93">
        <v>8757779820</v>
      </c>
      <c r="Q291" s="93">
        <v>6201394130</v>
      </c>
      <c r="R291" s="93" t="s">
        <v>2972</v>
      </c>
      <c r="S291" s="93"/>
      <c r="T291" s="93" t="s">
        <v>16</v>
      </c>
      <c r="U291" s="93" t="s">
        <v>166</v>
      </c>
      <c r="V291" s="98" t="s">
        <v>2973</v>
      </c>
      <c r="W291" s="15">
        <v>24.071567000000002</v>
      </c>
      <c r="X291" s="15">
        <v>85.853410999999994</v>
      </c>
      <c r="Y291" s="93"/>
      <c r="Z291" s="14" t="e">
        <f ca="1">IF(_xludf.MAXIFS(#REF!,#REF!,D291)=0,"Before 31st Aug'23",_xludf.MAXIFS(#REF!,#REF!,D291))</f>
        <v>#NAME?</v>
      </c>
      <c r="AA291" s="8" t="e">
        <f>COUNTIFS(#REF!,E291,#REF!,"&gt;0")</f>
        <v>#REF!</v>
      </c>
      <c r="AB291" s="43">
        <v>0</v>
      </c>
      <c r="AC291" s="43">
        <v>0</v>
      </c>
      <c r="AD291" s="43">
        <v>0</v>
      </c>
      <c r="AE291" s="8" t="e">
        <f>VLOOKUP(D291,#REF!,5,0)</f>
        <v>#REF!</v>
      </c>
      <c r="AF291" s="8" t="e">
        <f t="shared" si="8"/>
        <v>#REF!</v>
      </c>
      <c r="AG291" s="8" t="s">
        <v>587</v>
      </c>
      <c r="AH291" s="43" t="s">
        <v>4</v>
      </c>
      <c r="AI291" s="93" t="s">
        <v>485</v>
      </c>
      <c r="AJ291" s="8" t="s">
        <v>589</v>
      </c>
      <c r="AK291" s="93" t="s">
        <v>276</v>
      </c>
      <c r="AL291" s="93">
        <v>7</v>
      </c>
      <c r="AM291" s="93" t="s">
        <v>224</v>
      </c>
      <c r="AN291" s="94" t="s">
        <v>2974</v>
      </c>
      <c r="AO291" s="96" t="s">
        <v>2975</v>
      </c>
      <c r="AP291" s="97" t="s">
        <v>2976</v>
      </c>
      <c r="AQ291" s="97" t="s">
        <v>617</v>
      </c>
      <c r="AR291" s="42" t="s">
        <v>2977</v>
      </c>
      <c r="AS291" s="41" t="s">
        <v>2978</v>
      </c>
      <c r="AT291" s="16" t="s">
        <v>2282</v>
      </c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</row>
    <row r="292" spans="1:63" ht="13">
      <c r="A292" s="11">
        <v>291</v>
      </c>
      <c r="B292" s="108">
        <v>45609</v>
      </c>
      <c r="C292" s="11" t="s">
        <v>4</v>
      </c>
      <c r="D292" s="93" t="s">
        <v>481</v>
      </c>
      <c r="E292" s="12" t="str">
        <f t="shared" si="7"/>
        <v>JKNZ0071 - Aurangabad - Vaishali Tyre Service</v>
      </c>
      <c r="F292" s="93" t="s">
        <v>2979</v>
      </c>
      <c r="G292" s="93" t="s">
        <v>200</v>
      </c>
      <c r="H292" s="82" t="s">
        <v>447</v>
      </c>
      <c r="I292" s="82"/>
      <c r="J292" s="82" t="s">
        <v>485</v>
      </c>
      <c r="K292" s="103" t="s">
        <v>580</v>
      </c>
      <c r="L292" s="8"/>
      <c r="M292" s="8" t="s">
        <v>429</v>
      </c>
      <c r="N292" s="93" t="s">
        <v>2445</v>
      </c>
      <c r="O292" s="93" t="s">
        <v>2980</v>
      </c>
      <c r="P292" s="93">
        <v>6203490998</v>
      </c>
      <c r="Q292" s="93">
        <v>8292938636</v>
      </c>
      <c r="R292" s="93" t="s">
        <v>2981</v>
      </c>
      <c r="S292" s="93"/>
      <c r="T292" s="93" t="s">
        <v>118</v>
      </c>
      <c r="U292" s="93" t="s">
        <v>2982</v>
      </c>
      <c r="V292" s="98" t="s">
        <v>2983</v>
      </c>
      <c r="W292" s="15">
        <v>24.670134999999998</v>
      </c>
      <c r="X292" s="15">
        <v>84.546415999999994</v>
      </c>
      <c r="Y292" s="93"/>
      <c r="Z292" s="14" t="e">
        <f ca="1">IF(_xludf.MAXIFS(#REF!,#REF!,D292)=0,"Before 31st Aug'23",_xludf.MAXIFS(#REF!,#REF!,D292))</f>
        <v>#NAME?</v>
      </c>
      <c r="AA292" s="8" t="e">
        <f>COUNTIFS(#REF!,E292,#REF!,"&gt;0")</f>
        <v>#REF!</v>
      </c>
      <c r="AB292" s="43">
        <v>0</v>
      </c>
      <c r="AC292" s="43">
        <v>0</v>
      </c>
      <c r="AD292" s="43">
        <v>0</v>
      </c>
      <c r="AE292" s="8" t="e">
        <f>VLOOKUP(D292,#REF!,5,0)</f>
        <v>#REF!</v>
      </c>
      <c r="AF292" s="8" t="e">
        <f t="shared" si="8"/>
        <v>#REF!</v>
      </c>
      <c r="AG292" s="8" t="s">
        <v>587</v>
      </c>
      <c r="AH292" s="43" t="s">
        <v>4</v>
      </c>
      <c r="AI292" s="93" t="s">
        <v>485</v>
      </c>
      <c r="AJ292" s="8" t="s">
        <v>589</v>
      </c>
      <c r="AK292" s="93" t="s">
        <v>603</v>
      </c>
      <c r="AL292" s="93">
        <v>9</v>
      </c>
      <c r="AM292" s="93" t="s">
        <v>240</v>
      </c>
      <c r="AN292" s="94" t="s">
        <v>2984</v>
      </c>
      <c r="AO292" s="96" t="s">
        <v>2985</v>
      </c>
      <c r="AP292" s="97" t="s">
        <v>2986</v>
      </c>
      <c r="AQ292" s="97" t="s">
        <v>722</v>
      </c>
      <c r="AR292" s="96" t="s">
        <v>2987</v>
      </c>
      <c r="AS292" s="97" t="s">
        <v>2988</v>
      </c>
      <c r="AT292" s="16" t="s">
        <v>2282</v>
      </c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</row>
    <row r="293" spans="1:63" ht="13">
      <c r="A293" s="11">
        <v>292</v>
      </c>
      <c r="B293" s="109">
        <v>45609</v>
      </c>
      <c r="C293" s="11" t="s">
        <v>4</v>
      </c>
      <c r="D293" s="110" t="s">
        <v>465</v>
      </c>
      <c r="E293" s="12" t="str">
        <f t="shared" si="7"/>
        <v>JKEZ0084 - Dehri-On-Sone - KGN Tyre Works</v>
      </c>
      <c r="F293" s="93" t="s">
        <v>2099</v>
      </c>
      <c r="G293" s="93" t="s">
        <v>2989</v>
      </c>
      <c r="H293" s="82" t="s">
        <v>447</v>
      </c>
      <c r="I293" s="82"/>
      <c r="J293" s="82" t="s">
        <v>485</v>
      </c>
      <c r="K293" s="103" t="s">
        <v>580</v>
      </c>
      <c r="L293" s="8"/>
      <c r="M293" s="103" t="s">
        <v>666</v>
      </c>
      <c r="N293" s="93" t="s">
        <v>2445</v>
      </c>
      <c r="O293" s="93" t="s">
        <v>2990</v>
      </c>
      <c r="P293" s="93">
        <v>8789322417</v>
      </c>
      <c r="Q293" s="93">
        <v>9939896027</v>
      </c>
      <c r="R293" s="93" t="s">
        <v>2991</v>
      </c>
      <c r="S293" s="93">
        <v>841224</v>
      </c>
      <c r="T293" s="93" t="s">
        <v>118</v>
      </c>
      <c r="U293" s="93" t="s">
        <v>2992</v>
      </c>
      <c r="V293" s="98" t="s">
        <v>2993</v>
      </c>
      <c r="W293" s="15">
        <v>24.917048000000001</v>
      </c>
      <c r="X293" s="15">
        <v>84.107034999999996</v>
      </c>
      <c r="Y293" s="93"/>
      <c r="Z293" s="14" t="e">
        <f ca="1">IF(_xludf.MAXIFS(#REF!,#REF!,D293)=0,"Before 31st Aug'23",_xludf.MAXIFS(#REF!,#REF!,D293))</f>
        <v>#NAME?</v>
      </c>
      <c r="AA293" s="8" t="e">
        <f>COUNTIFS(#REF!,E293,#REF!,"&gt;0")</f>
        <v>#REF!</v>
      </c>
      <c r="AB293" s="43">
        <v>0</v>
      </c>
      <c r="AC293" s="43">
        <v>0</v>
      </c>
      <c r="AD293" s="43">
        <v>0</v>
      </c>
      <c r="AE293" s="8" t="e">
        <f>VLOOKUP(D293,#REF!,5,0)</f>
        <v>#REF!</v>
      </c>
      <c r="AF293" s="8" t="e">
        <f t="shared" si="8"/>
        <v>#REF!</v>
      </c>
      <c r="AG293" s="8" t="s">
        <v>587</v>
      </c>
      <c r="AH293" s="43" t="s">
        <v>4</v>
      </c>
      <c r="AI293" s="93" t="s">
        <v>485</v>
      </c>
      <c r="AJ293" s="8" t="s">
        <v>589</v>
      </c>
      <c r="AK293" s="93" t="s">
        <v>637</v>
      </c>
      <c r="AL293" s="93">
        <v>7</v>
      </c>
      <c r="AM293" s="93" t="s">
        <v>242</v>
      </c>
      <c r="AN293" s="94" t="s">
        <v>2994</v>
      </c>
      <c r="AO293" s="96" t="s">
        <v>2995</v>
      </c>
      <c r="AP293" s="97" t="s">
        <v>2990</v>
      </c>
      <c r="AQ293" s="97" t="s">
        <v>593</v>
      </c>
      <c r="AR293" s="96" t="s">
        <v>2996</v>
      </c>
      <c r="AS293" s="97" t="s">
        <v>2997</v>
      </c>
      <c r="AT293" s="16" t="s">
        <v>2282</v>
      </c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</row>
    <row r="294" spans="1:63" ht="13">
      <c r="A294" s="11">
        <v>293</v>
      </c>
      <c r="B294" s="109">
        <v>45609</v>
      </c>
      <c r="C294" s="11" t="s">
        <v>4</v>
      </c>
      <c r="D294" s="110" t="s">
        <v>505</v>
      </c>
      <c r="E294" s="12" t="str">
        <f t="shared" si="7"/>
        <v>JKNZ0072 - Handia Bypass - MD Sabir Tyre Shop</v>
      </c>
      <c r="F294" s="93" t="s">
        <v>2998</v>
      </c>
      <c r="G294" s="93" t="s">
        <v>2999</v>
      </c>
      <c r="H294" s="82" t="s">
        <v>447</v>
      </c>
      <c r="I294" s="82"/>
      <c r="J294" s="82" t="s">
        <v>485</v>
      </c>
      <c r="K294" s="103" t="s">
        <v>580</v>
      </c>
      <c r="L294" s="93"/>
      <c r="M294" s="8" t="s">
        <v>429</v>
      </c>
      <c r="N294" s="93" t="s">
        <v>2445</v>
      </c>
      <c r="O294" s="93" t="s">
        <v>3000</v>
      </c>
      <c r="P294" s="93">
        <v>9155974523</v>
      </c>
      <c r="Q294" s="93" t="s">
        <v>4</v>
      </c>
      <c r="R294" s="93"/>
      <c r="S294" s="93"/>
      <c r="T294" s="93" t="s">
        <v>21</v>
      </c>
      <c r="U294" s="93" t="s">
        <v>174</v>
      </c>
      <c r="V294" s="98" t="s">
        <v>3001</v>
      </c>
      <c r="W294" s="15">
        <v>25.366312000000001</v>
      </c>
      <c r="X294" s="15">
        <v>82.166415000000001</v>
      </c>
      <c r="Y294" s="93"/>
      <c r="Z294" s="14" t="e">
        <f ca="1">IF(_xludf.MAXIFS(#REF!,#REF!,D294)=0,"Before 31st Aug'23",_xludf.MAXIFS(#REF!,#REF!,D294))</f>
        <v>#NAME?</v>
      </c>
      <c r="AA294" s="8" t="e">
        <f>COUNTIFS(#REF!,E294,#REF!,"&gt;0")</f>
        <v>#REF!</v>
      </c>
      <c r="AB294" s="43">
        <v>0</v>
      </c>
      <c r="AC294" s="43">
        <v>0</v>
      </c>
      <c r="AD294" s="43">
        <v>0</v>
      </c>
      <c r="AE294" s="8" t="e">
        <f>VLOOKUP(D294,#REF!,5,0)</f>
        <v>#REF!</v>
      </c>
      <c r="AF294" s="8" t="e">
        <f t="shared" si="8"/>
        <v>#REF!</v>
      </c>
      <c r="AG294" s="8" t="s">
        <v>587</v>
      </c>
      <c r="AH294" s="43" t="s">
        <v>4</v>
      </c>
      <c r="AI294" s="93" t="s">
        <v>485</v>
      </c>
      <c r="AJ294" s="8" t="s">
        <v>589</v>
      </c>
      <c r="AK294" s="93" t="s">
        <v>603</v>
      </c>
      <c r="AL294" s="93">
        <v>9</v>
      </c>
      <c r="AM294" s="93" t="s">
        <v>242</v>
      </c>
      <c r="AN294" s="94" t="s">
        <v>3002</v>
      </c>
      <c r="AO294" s="96" t="s">
        <v>3003</v>
      </c>
      <c r="AP294" s="97" t="s">
        <v>3000</v>
      </c>
      <c r="AQ294" s="97" t="s">
        <v>593</v>
      </c>
      <c r="AR294" s="96" t="s">
        <v>3004</v>
      </c>
      <c r="AS294" s="97" t="s">
        <v>3005</v>
      </c>
      <c r="AT294" s="16" t="s">
        <v>2282</v>
      </c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</row>
    <row r="295" spans="1:63" ht="13">
      <c r="A295" s="11">
        <v>294</v>
      </c>
      <c r="B295" s="111">
        <v>45609</v>
      </c>
      <c r="C295" s="112" t="s">
        <v>4</v>
      </c>
      <c r="D295" s="113" t="s">
        <v>3006</v>
      </c>
      <c r="E295" s="12" t="str">
        <f t="shared" si="7"/>
        <v>JKEZ0085 - Chouparan - Matin Tyre Service</v>
      </c>
      <c r="F295" s="93" t="s">
        <v>3007</v>
      </c>
      <c r="G295" s="48" t="s">
        <v>3008</v>
      </c>
      <c r="H295" s="82" t="s">
        <v>447</v>
      </c>
      <c r="I295" s="82"/>
      <c r="J295" s="82" t="s">
        <v>485</v>
      </c>
      <c r="K295" s="103" t="s">
        <v>580</v>
      </c>
      <c r="L295" s="63"/>
      <c r="M295" s="8" t="s">
        <v>429</v>
      </c>
      <c r="N295" s="93" t="s">
        <v>2445</v>
      </c>
      <c r="O295" s="101"/>
      <c r="P295" s="93">
        <v>7209877109</v>
      </c>
      <c r="Q295" s="93">
        <v>7209877110</v>
      </c>
      <c r="R295" s="94" t="s">
        <v>3009</v>
      </c>
      <c r="S295" s="93">
        <v>825406</v>
      </c>
      <c r="T295" s="93" t="s">
        <v>16</v>
      </c>
      <c r="U295" s="93" t="s">
        <v>3008</v>
      </c>
      <c r="V295" s="98" t="s">
        <v>3010</v>
      </c>
      <c r="W295" s="15">
        <v>24.357203999999999</v>
      </c>
      <c r="X295" s="15">
        <v>85.320841000000001</v>
      </c>
      <c r="Y295" s="93"/>
      <c r="Z295" s="14" t="e">
        <f ca="1">IF(_xludf.MAXIFS(#REF!,#REF!,D295)=0,"Before 31st Aug'23",_xludf.MAXIFS(#REF!,#REF!,D295))</f>
        <v>#NAME?</v>
      </c>
      <c r="AA295" s="8" t="e">
        <f>COUNTIFS(#REF!,E295,#REF!,"&gt;0")</f>
        <v>#REF!</v>
      </c>
      <c r="AB295" s="43">
        <v>0</v>
      </c>
      <c r="AC295" s="43">
        <v>0</v>
      </c>
      <c r="AD295" s="43">
        <v>0</v>
      </c>
      <c r="AE295" s="8">
        <v>0</v>
      </c>
      <c r="AF295" s="8" t="e">
        <f t="shared" si="8"/>
        <v>#REF!</v>
      </c>
      <c r="AG295" s="8" t="s">
        <v>587</v>
      </c>
      <c r="AH295" s="43" t="s">
        <v>4</v>
      </c>
      <c r="AI295" s="93" t="s">
        <v>485</v>
      </c>
      <c r="AJ295" s="8" t="s">
        <v>589</v>
      </c>
      <c r="AK295" s="93" t="s">
        <v>603</v>
      </c>
      <c r="AL295" s="93">
        <v>9</v>
      </c>
      <c r="AM295" s="93" t="s">
        <v>224</v>
      </c>
      <c r="AN295" s="114"/>
      <c r="AO295" s="101"/>
      <c r="AP295" s="63"/>
      <c r="AQ295" s="63"/>
      <c r="AR295" s="101"/>
      <c r="AS295" s="63"/>
      <c r="AT295" s="16" t="s">
        <v>2282</v>
      </c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</row>
    <row r="296" spans="1:63" ht="13">
      <c r="A296" s="11">
        <v>295</v>
      </c>
      <c r="B296" s="109">
        <v>45609</v>
      </c>
      <c r="C296" s="11" t="s">
        <v>4</v>
      </c>
      <c r="D296" s="110" t="s">
        <v>451</v>
      </c>
      <c r="E296" s="12" t="str">
        <f t="shared" si="7"/>
        <v>JKWZ0108 - Ulhasnagar - Ganesh Tyre Shop</v>
      </c>
      <c r="F296" s="93" t="s">
        <v>3011</v>
      </c>
      <c r="G296" s="93" t="s">
        <v>3012</v>
      </c>
      <c r="H296" s="82" t="s">
        <v>447</v>
      </c>
      <c r="I296" s="82"/>
      <c r="J296" s="82" t="s">
        <v>485</v>
      </c>
      <c r="K296" s="103" t="s">
        <v>580</v>
      </c>
      <c r="L296" s="63"/>
      <c r="M296" s="97" t="s">
        <v>581</v>
      </c>
      <c r="N296" s="93" t="s">
        <v>2445</v>
      </c>
      <c r="O296" s="8" t="s">
        <v>3013</v>
      </c>
      <c r="P296" s="93">
        <v>9822417095</v>
      </c>
      <c r="Q296" s="48">
        <v>9822184443</v>
      </c>
      <c r="R296" s="94" t="s">
        <v>3014</v>
      </c>
      <c r="S296" s="115">
        <v>421005</v>
      </c>
      <c r="T296" s="11" t="s">
        <v>6</v>
      </c>
      <c r="U296" s="93" t="s">
        <v>3012</v>
      </c>
      <c r="V296" s="100" t="s">
        <v>3015</v>
      </c>
      <c r="W296" s="15">
        <v>19.201176</v>
      </c>
      <c r="X296" s="15">
        <v>73.175161000000003</v>
      </c>
      <c r="Y296" s="93"/>
      <c r="Z296" s="14" t="e">
        <f ca="1">IF(_xludf.MAXIFS(#REF!,#REF!,D296)=0,"Before 31st Aug'23",_xludf.MAXIFS(#REF!,#REF!,D296))</f>
        <v>#NAME?</v>
      </c>
      <c r="AA296" s="8" t="e">
        <f>COUNTIFS(#REF!,E296,#REF!,"&gt;0")</f>
        <v>#REF!</v>
      </c>
      <c r="AB296" s="43">
        <v>0</v>
      </c>
      <c r="AC296" s="43">
        <v>0</v>
      </c>
      <c r="AD296" s="43">
        <v>0</v>
      </c>
      <c r="AE296" s="8">
        <v>0</v>
      </c>
      <c r="AF296" s="8" t="e">
        <f t="shared" si="8"/>
        <v>#REF!</v>
      </c>
      <c r="AG296" s="8" t="s">
        <v>587</v>
      </c>
      <c r="AH296" s="43" t="s">
        <v>4</v>
      </c>
      <c r="AI296" s="93" t="s">
        <v>485</v>
      </c>
      <c r="AJ296" s="8" t="s">
        <v>709</v>
      </c>
      <c r="AK296" s="63"/>
      <c r="AL296" s="63"/>
      <c r="AM296" s="101"/>
      <c r="AN296" s="16" t="s">
        <v>3016</v>
      </c>
      <c r="AO296" s="17" t="s">
        <v>3017</v>
      </c>
      <c r="AP296" s="18" t="s">
        <v>3013</v>
      </c>
      <c r="AQ296" s="18" t="s">
        <v>957</v>
      </c>
      <c r="AR296" s="17" t="s">
        <v>3018</v>
      </c>
      <c r="AS296" s="18" t="s">
        <v>3019</v>
      </c>
      <c r="AT296" s="16" t="s">
        <v>2282</v>
      </c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</row>
    <row r="297" spans="1:63" ht="13">
      <c r="A297" s="11">
        <v>296</v>
      </c>
      <c r="B297" s="109">
        <v>45609</v>
      </c>
      <c r="C297" s="11" t="s">
        <v>4</v>
      </c>
      <c r="D297" s="11" t="s">
        <v>439</v>
      </c>
      <c r="E297" s="12" t="str">
        <f t="shared" si="7"/>
        <v>JKSZ0032 - Nizamabad - Samreen Tyre Works</v>
      </c>
      <c r="F297" s="82" t="s">
        <v>3020</v>
      </c>
      <c r="G297" s="93" t="s">
        <v>448</v>
      </c>
      <c r="H297" s="82" t="s">
        <v>447</v>
      </c>
      <c r="I297" s="63"/>
      <c r="J297" s="82" t="s">
        <v>485</v>
      </c>
      <c r="K297" s="103" t="s">
        <v>580</v>
      </c>
      <c r="L297" s="63"/>
      <c r="M297" s="97" t="s">
        <v>1042</v>
      </c>
      <c r="N297" s="93" t="s">
        <v>2445</v>
      </c>
      <c r="O297" s="93" t="s">
        <v>3021</v>
      </c>
      <c r="P297" s="93">
        <v>9908941657</v>
      </c>
      <c r="Q297" s="93" t="s">
        <v>4</v>
      </c>
      <c r="R297" s="94" t="s">
        <v>3022</v>
      </c>
      <c r="S297" s="93">
        <v>503001</v>
      </c>
      <c r="T297" s="93" t="s">
        <v>69</v>
      </c>
      <c r="U297" s="93" t="s">
        <v>448</v>
      </c>
      <c r="V297" s="98" t="s">
        <v>3023</v>
      </c>
      <c r="W297" s="15">
        <v>18.688991000000001</v>
      </c>
      <c r="X297" s="15">
        <v>78.088841000000002</v>
      </c>
      <c r="Y297" s="93"/>
      <c r="Z297" s="14" t="e">
        <f ca="1">IF(_xludf.MAXIFS(#REF!,#REF!,D297)=0,"Before 31st Aug'23",_xludf.MAXIFS(#REF!,#REF!,D297))</f>
        <v>#NAME?</v>
      </c>
      <c r="AA297" s="8" t="e">
        <f>COUNTIFS(#REF!,E297,#REF!,"&gt;0")</f>
        <v>#REF!</v>
      </c>
      <c r="AB297" s="43">
        <v>0</v>
      </c>
      <c r="AC297" s="43">
        <v>0</v>
      </c>
      <c r="AD297" s="43">
        <v>0</v>
      </c>
      <c r="AE297" s="8">
        <v>0</v>
      </c>
      <c r="AF297" s="8" t="e">
        <f t="shared" si="8"/>
        <v>#REF!</v>
      </c>
      <c r="AG297" s="8" t="s">
        <v>587</v>
      </c>
      <c r="AH297" s="43" t="s">
        <v>4</v>
      </c>
      <c r="AI297" s="93" t="s">
        <v>485</v>
      </c>
      <c r="AJ297" s="8" t="s">
        <v>709</v>
      </c>
      <c r="AK297" s="93" t="s">
        <v>637</v>
      </c>
      <c r="AL297" s="93">
        <v>9</v>
      </c>
      <c r="AM297" s="93" t="s">
        <v>224</v>
      </c>
      <c r="AN297" s="94" t="s">
        <v>3024</v>
      </c>
      <c r="AO297" s="96" t="s">
        <v>3025</v>
      </c>
      <c r="AP297" s="97" t="s">
        <v>3021</v>
      </c>
      <c r="AQ297" s="97" t="s">
        <v>593</v>
      </c>
      <c r="AR297" s="96" t="s">
        <v>3026</v>
      </c>
      <c r="AS297" s="97" t="s">
        <v>3027</v>
      </c>
      <c r="AT297" s="16" t="s">
        <v>2282</v>
      </c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</row>
    <row r="298" spans="1:63" ht="13">
      <c r="A298" s="11">
        <v>297</v>
      </c>
      <c r="B298" s="111">
        <v>45609</v>
      </c>
      <c r="C298" s="112" t="s">
        <v>4</v>
      </c>
      <c r="D298" s="113" t="s">
        <v>3028</v>
      </c>
      <c r="E298" s="12" t="str">
        <f t="shared" si="7"/>
        <v>JKNZ0073 - Tundla - Ikraar Khan Tyre Works</v>
      </c>
      <c r="F298" s="54" t="s">
        <v>3029</v>
      </c>
      <c r="G298" s="93" t="s">
        <v>3030</v>
      </c>
      <c r="H298" s="82" t="s">
        <v>447</v>
      </c>
      <c r="I298" s="63"/>
      <c r="J298" s="82" t="s">
        <v>485</v>
      </c>
      <c r="K298" s="103" t="s">
        <v>580</v>
      </c>
      <c r="L298" s="63"/>
      <c r="M298" s="8" t="s">
        <v>429</v>
      </c>
      <c r="N298" s="93" t="s">
        <v>2445</v>
      </c>
      <c r="O298" s="101"/>
      <c r="P298" s="93">
        <v>8171230731</v>
      </c>
      <c r="Q298" s="93" t="s">
        <v>4</v>
      </c>
      <c r="R298" s="93" t="s">
        <v>3031</v>
      </c>
      <c r="S298" s="48">
        <v>283204</v>
      </c>
      <c r="T298" s="93" t="s">
        <v>21</v>
      </c>
      <c r="U298" s="93" t="s">
        <v>462</v>
      </c>
      <c r="V298" s="100" t="s">
        <v>3032</v>
      </c>
      <c r="W298" s="15">
        <v>27.231783</v>
      </c>
      <c r="X298" s="15">
        <v>78.222429000000005</v>
      </c>
      <c r="Y298" s="93"/>
      <c r="Z298" s="14" t="e">
        <f ca="1">IF(_xludf.MAXIFS(#REF!,#REF!,D298)=0,"Before 31st Aug'23",_xludf.MAXIFS(#REF!,#REF!,D298))</f>
        <v>#NAME?</v>
      </c>
      <c r="AA298" s="8" t="e">
        <f>COUNTIFS(#REF!,E298,#REF!,"&gt;0")</f>
        <v>#REF!</v>
      </c>
      <c r="AB298" s="43">
        <v>0</v>
      </c>
      <c r="AC298" s="43">
        <v>0</v>
      </c>
      <c r="AD298" s="43">
        <v>0</v>
      </c>
      <c r="AE298" s="8">
        <v>0</v>
      </c>
      <c r="AF298" s="8" t="e">
        <f t="shared" si="8"/>
        <v>#REF!</v>
      </c>
      <c r="AG298" s="8" t="s">
        <v>587</v>
      </c>
      <c r="AH298" s="43" t="s">
        <v>4</v>
      </c>
      <c r="AI298" s="93" t="s">
        <v>485</v>
      </c>
      <c r="AJ298" s="8" t="s">
        <v>709</v>
      </c>
      <c r="AK298" s="93" t="s">
        <v>276</v>
      </c>
      <c r="AL298" s="93">
        <v>7</v>
      </c>
      <c r="AM298" s="93" t="s">
        <v>224</v>
      </c>
      <c r="AN298" s="94"/>
      <c r="AO298" s="93"/>
      <c r="AP298" s="97"/>
      <c r="AQ298" s="97"/>
      <c r="AR298" s="93"/>
      <c r="AS298" s="97"/>
      <c r="AT298" s="16" t="s">
        <v>2282</v>
      </c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</row>
    <row r="299" spans="1:63" ht="13">
      <c r="A299" s="11">
        <v>298</v>
      </c>
      <c r="B299" s="109">
        <v>45609</v>
      </c>
      <c r="C299" s="11" t="s">
        <v>4</v>
      </c>
      <c r="D299" s="110" t="s">
        <v>3033</v>
      </c>
      <c r="E299" s="12" t="str">
        <f t="shared" si="7"/>
        <v>JKNZ0074 - Barari - Sahil Khan Tyre Service Farah</v>
      </c>
      <c r="F299" s="93" t="s">
        <v>3034</v>
      </c>
      <c r="G299" s="93" t="s">
        <v>3035</v>
      </c>
      <c r="H299" s="82" t="s">
        <v>447</v>
      </c>
      <c r="I299" s="63"/>
      <c r="J299" s="82" t="s">
        <v>485</v>
      </c>
      <c r="K299" s="103" t="s">
        <v>580</v>
      </c>
      <c r="L299" s="63"/>
      <c r="M299" s="8" t="s">
        <v>429</v>
      </c>
      <c r="N299" s="93" t="s">
        <v>2445</v>
      </c>
      <c r="O299" s="93" t="s">
        <v>3036</v>
      </c>
      <c r="P299" s="93">
        <v>9084301868</v>
      </c>
      <c r="Q299" s="93" t="s">
        <v>4</v>
      </c>
      <c r="R299" s="93" t="s">
        <v>3037</v>
      </c>
      <c r="S299" s="93">
        <v>281001</v>
      </c>
      <c r="T299" s="93" t="s">
        <v>21</v>
      </c>
      <c r="U299" s="93" t="s">
        <v>160</v>
      </c>
      <c r="V299" s="116" t="s">
        <v>3038</v>
      </c>
      <c r="W299" s="15">
        <v>27.361955999999999</v>
      </c>
      <c r="X299" s="15">
        <v>77.716324999999998</v>
      </c>
      <c r="Y299" s="93"/>
      <c r="Z299" s="14" t="e">
        <f ca="1">IF(_xludf.MAXIFS(#REF!,#REF!,D299)=0,"Before 31st Aug'23",_xludf.MAXIFS(#REF!,#REF!,D299))</f>
        <v>#NAME?</v>
      </c>
      <c r="AA299" s="8" t="e">
        <f>COUNTIFS(#REF!,E299,#REF!,"&gt;0")</f>
        <v>#REF!</v>
      </c>
      <c r="AB299" s="43">
        <v>0</v>
      </c>
      <c r="AC299" s="43">
        <v>0</v>
      </c>
      <c r="AD299" s="43">
        <v>0</v>
      </c>
      <c r="AE299" s="8" t="e">
        <f>VLOOKUP(D299,#REF!,5,0)</f>
        <v>#REF!</v>
      </c>
      <c r="AF299" s="8" t="e">
        <f t="shared" si="8"/>
        <v>#REF!</v>
      </c>
      <c r="AG299" s="8" t="s">
        <v>587</v>
      </c>
      <c r="AH299" s="43" t="s">
        <v>4</v>
      </c>
      <c r="AI299" s="93" t="s">
        <v>485</v>
      </c>
      <c r="AJ299" s="8" t="s">
        <v>709</v>
      </c>
      <c r="AK299" s="93" t="s">
        <v>603</v>
      </c>
      <c r="AL299" s="93">
        <v>6</v>
      </c>
      <c r="AM299" s="93" t="s">
        <v>224</v>
      </c>
      <c r="AN299" s="94" t="s">
        <v>3039</v>
      </c>
      <c r="AO299" s="96" t="s">
        <v>3040</v>
      </c>
      <c r="AP299" s="97" t="s">
        <v>3036</v>
      </c>
      <c r="AQ299" s="94" t="s">
        <v>839</v>
      </c>
      <c r="AR299" s="96" t="s">
        <v>3041</v>
      </c>
      <c r="AS299" s="97" t="s">
        <v>3042</v>
      </c>
      <c r="AT299" s="16" t="s">
        <v>2282</v>
      </c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</row>
    <row r="300" spans="1:63" ht="13">
      <c r="A300" s="11">
        <v>299</v>
      </c>
      <c r="B300" s="109">
        <v>45610</v>
      </c>
      <c r="C300" s="11" t="s">
        <v>4</v>
      </c>
      <c r="D300" s="110" t="s">
        <v>431</v>
      </c>
      <c r="E300" s="12" t="str">
        <f t="shared" si="7"/>
        <v>JKWZ0109 - Wani - K G N Tyre Workshop</v>
      </c>
      <c r="F300" s="93" t="s">
        <v>3043</v>
      </c>
      <c r="G300" s="93" t="s">
        <v>435</v>
      </c>
      <c r="H300" s="82" t="s">
        <v>447</v>
      </c>
      <c r="I300" s="63"/>
      <c r="J300" s="82" t="s">
        <v>485</v>
      </c>
      <c r="K300" s="103" t="s">
        <v>580</v>
      </c>
      <c r="L300" s="63"/>
      <c r="M300" s="97" t="s">
        <v>581</v>
      </c>
      <c r="N300" s="93" t="s">
        <v>2445</v>
      </c>
      <c r="O300" s="93" t="s">
        <v>3044</v>
      </c>
      <c r="P300" s="8">
        <v>9766190045</v>
      </c>
      <c r="Q300" s="93" t="s">
        <v>4</v>
      </c>
      <c r="R300" s="94" t="s">
        <v>3045</v>
      </c>
      <c r="S300" s="15">
        <v>445304</v>
      </c>
      <c r="T300" s="93" t="s">
        <v>6</v>
      </c>
      <c r="U300" s="93" t="s">
        <v>347</v>
      </c>
      <c r="V300" s="100" t="s">
        <v>3046</v>
      </c>
      <c r="W300" s="15">
        <v>20.071833000000002</v>
      </c>
      <c r="X300" s="15">
        <v>78.940443999999999</v>
      </c>
      <c r="Y300" s="93"/>
      <c r="Z300" s="14" t="e">
        <f ca="1">IF(_xludf.MAXIFS(#REF!,#REF!,D300)=0,"Before 31st Aug'23",_xludf.MAXIFS(#REF!,#REF!,D300))</f>
        <v>#NAME?</v>
      </c>
      <c r="AA300" s="8" t="e">
        <f>COUNTIFS(#REF!,E300,#REF!,"&gt;0")</f>
        <v>#REF!</v>
      </c>
      <c r="AB300" s="43">
        <v>0</v>
      </c>
      <c r="AC300" s="43">
        <v>0</v>
      </c>
      <c r="AD300" s="43">
        <v>0</v>
      </c>
      <c r="AE300" s="8">
        <v>0</v>
      </c>
      <c r="AF300" s="8" t="e">
        <f t="shared" si="8"/>
        <v>#REF!</v>
      </c>
      <c r="AG300" s="8" t="s">
        <v>587</v>
      </c>
      <c r="AH300" s="43" t="s">
        <v>4</v>
      </c>
      <c r="AI300" s="93" t="s">
        <v>485</v>
      </c>
      <c r="AJ300" s="8" t="s">
        <v>709</v>
      </c>
      <c r="AK300" s="93" t="s">
        <v>284</v>
      </c>
      <c r="AL300" s="93">
        <v>7</v>
      </c>
      <c r="AM300" s="93" t="s">
        <v>240</v>
      </c>
      <c r="AN300" s="94" t="s">
        <v>3047</v>
      </c>
      <c r="AO300" s="96" t="s">
        <v>3048</v>
      </c>
      <c r="AP300" s="94" t="s">
        <v>3044</v>
      </c>
      <c r="AQ300" s="94" t="s">
        <v>839</v>
      </c>
      <c r="AR300" s="96" t="s">
        <v>3049</v>
      </c>
      <c r="AS300" s="94" t="s">
        <v>3050</v>
      </c>
      <c r="AT300" s="16" t="s">
        <v>2282</v>
      </c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</row>
    <row r="301" spans="1:63" ht="13">
      <c r="A301" s="11">
        <v>300</v>
      </c>
      <c r="B301" s="86">
        <v>45617</v>
      </c>
      <c r="C301" s="8" t="s">
        <v>4</v>
      </c>
      <c r="D301" s="8" t="s">
        <v>434</v>
      </c>
      <c r="E301" s="12" t="str">
        <f t="shared" si="7"/>
        <v>JKSZ0033 - Dalmiapuram - Felix Vulcanising Works</v>
      </c>
      <c r="F301" s="8" t="s">
        <v>3051</v>
      </c>
      <c r="G301" s="8" t="s">
        <v>3052</v>
      </c>
      <c r="H301" s="8" t="s">
        <v>447</v>
      </c>
      <c r="I301" s="8"/>
      <c r="J301" s="8" t="s">
        <v>485</v>
      </c>
      <c r="K301" s="8" t="s">
        <v>580</v>
      </c>
      <c r="L301" s="8"/>
      <c r="M301" s="8" t="s">
        <v>1042</v>
      </c>
      <c r="N301" s="8" t="s">
        <v>1014</v>
      </c>
      <c r="O301" s="8" t="s">
        <v>3053</v>
      </c>
      <c r="P301" s="8">
        <v>9524596710</v>
      </c>
      <c r="Q301" s="93" t="s">
        <v>4</v>
      </c>
      <c r="R301" s="8" t="s">
        <v>3054</v>
      </c>
      <c r="S301" s="8">
        <v>621652</v>
      </c>
      <c r="T301" s="8" t="s">
        <v>343</v>
      </c>
      <c r="U301" s="8" t="s">
        <v>3055</v>
      </c>
      <c r="V301" s="117" t="s">
        <v>3056</v>
      </c>
      <c r="W301" s="93">
        <v>10.9705747</v>
      </c>
      <c r="X301" s="93">
        <v>78.941332299999999</v>
      </c>
      <c r="Y301" s="93" t="s">
        <v>3057</v>
      </c>
      <c r="Z301" s="14" t="e">
        <f ca="1">IF(_xludf.MAXIFS(#REF!,#REF!,D301)=0,"Before 31st Aug'23",_xludf.MAXIFS(#REF!,#REF!,D301))</f>
        <v>#NAME?</v>
      </c>
      <c r="AA301" s="8" t="e">
        <f>COUNTIFS(#REF!,E301,#REF!,"&gt;0")</f>
        <v>#REF!</v>
      </c>
      <c r="AB301" s="43">
        <v>0</v>
      </c>
      <c r="AC301" s="43">
        <v>0</v>
      </c>
      <c r="AD301" s="43">
        <v>0</v>
      </c>
      <c r="AE301" s="8">
        <v>0</v>
      </c>
      <c r="AF301" s="8" t="e">
        <f t="shared" si="8"/>
        <v>#REF!</v>
      </c>
      <c r="AG301" s="93" t="s">
        <v>587</v>
      </c>
      <c r="AH301" s="43" t="s">
        <v>4</v>
      </c>
      <c r="AI301" s="93" t="s">
        <v>485</v>
      </c>
      <c r="AJ301" s="8" t="s">
        <v>709</v>
      </c>
      <c r="AK301" s="93" t="s">
        <v>603</v>
      </c>
      <c r="AL301" s="93">
        <v>10</v>
      </c>
      <c r="AM301" s="93" t="s">
        <v>242</v>
      </c>
      <c r="AN301" s="97" t="s">
        <v>3058</v>
      </c>
      <c r="AO301" s="96" t="s">
        <v>3059</v>
      </c>
      <c r="AP301" s="97" t="s">
        <v>3060</v>
      </c>
      <c r="AQ301" s="118" t="s">
        <v>3061</v>
      </c>
      <c r="AR301" s="96" t="s">
        <v>3062</v>
      </c>
      <c r="AS301" s="97" t="s">
        <v>3063</v>
      </c>
      <c r="AT301" s="16" t="s">
        <v>2282</v>
      </c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</row>
    <row r="302" spans="1:63" ht="13">
      <c r="A302" s="11">
        <v>301</v>
      </c>
      <c r="B302" s="86">
        <v>45625</v>
      </c>
      <c r="C302" s="8" t="s">
        <v>4</v>
      </c>
      <c r="D302" s="110" t="s">
        <v>443</v>
      </c>
      <c r="E302" s="12" t="str">
        <f t="shared" si="7"/>
        <v>JKWZ0110 - Suliyari - Shahid Raja Tyre Work Shop</v>
      </c>
      <c r="F302" s="82" t="s">
        <v>3064</v>
      </c>
      <c r="G302" s="93" t="s">
        <v>3065</v>
      </c>
      <c r="H302" s="15" t="s">
        <v>809</v>
      </c>
      <c r="I302" s="93" t="s">
        <v>3066</v>
      </c>
      <c r="J302" s="8" t="s">
        <v>485</v>
      </c>
      <c r="K302" s="8" t="s">
        <v>580</v>
      </c>
      <c r="L302" s="93"/>
      <c r="M302" s="97" t="s">
        <v>581</v>
      </c>
      <c r="N302" s="93"/>
      <c r="O302" s="93" t="s">
        <v>3067</v>
      </c>
      <c r="P302" s="82">
        <v>9589987494</v>
      </c>
      <c r="Q302" s="93" t="s">
        <v>4</v>
      </c>
      <c r="R302" s="82" t="s">
        <v>3068</v>
      </c>
      <c r="S302" s="82">
        <v>486886</v>
      </c>
      <c r="T302" s="93" t="s">
        <v>3069</v>
      </c>
      <c r="U302" s="93" t="s">
        <v>3070</v>
      </c>
      <c r="V302" s="119" t="s">
        <v>3071</v>
      </c>
      <c r="W302" s="15">
        <v>23.940773</v>
      </c>
      <c r="X302" s="15">
        <v>82.314590999999993</v>
      </c>
      <c r="Y302" s="93"/>
      <c r="Z302" s="14" t="e">
        <f ca="1">IF(_xludf.MAXIFS(#REF!,#REF!,D302)=0,"Before 31st Aug'23",_xludf.MAXIFS(#REF!,#REF!,D302))</f>
        <v>#NAME?</v>
      </c>
      <c r="AA302" s="8" t="e">
        <f>COUNTIFS(#REF!,E302,#REF!,"&gt;0")</f>
        <v>#REF!</v>
      </c>
      <c r="AB302" s="43">
        <v>0</v>
      </c>
      <c r="AC302" s="43">
        <v>0</v>
      </c>
      <c r="AD302" s="43">
        <v>0</v>
      </c>
      <c r="AE302" s="8">
        <v>0</v>
      </c>
      <c r="AF302" s="8" t="e">
        <f t="shared" si="8"/>
        <v>#REF!</v>
      </c>
      <c r="AG302" s="107"/>
      <c r="AH302" s="43" t="s">
        <v>4</v>
      </c>
      <c r="AI302" s="93" t="s">
        <v>485</v>
      </c>
      <c r="AJ302" s="8" t="s">
        <v>709</v>
      </c>
      <c r="AK302" s="82" t="s">
        <v>603</v>
      </c>
      <c r="AL302" s="93">
        <v>10</v>
      </c>
      <c r="AM302" s="93" t="s">
        <v>240</v>
      </c>
      <c r="AN302" s="94" t="s">
        <v>3072</v>
      </c>
      <c r="AO302" s="96" t="s">
        <v>3073</v>
      </c>
      <c r="AP302" s="94" t="s">
        <v>3067</v>
      </c>
      <c r="AQ302" s="94" t="s">
        <v>3074</v>
      </c>
      <c r="AR302" s="120" t="s">
        <v>3075</v>
      </c>
      <c r="AS302" s="94" t="s">
        <v>3076</v>
      </c>
      <c r="AT302" s="16" t="s">
        <v>2282</v>
      </c>
      <c r="AU302" s="107"/>
      <c r="AV302" s="107"/>
      <c r="AW302" s="107"/>
      <c r="AX302" s="107"/>
      <c r="AY302" s="107"/>
      <c r="AZ302" s="107"/>
      <c r="BA302" s="107"/>
      <c r="BB302" s="107"/>
      <c r="BC302" s="107"/>
      <c r="BD302" s="107"/>
      <c r="BE302" s="107"/>
      <c r="BF302" s="107"/>
      <c r="BG302" s="107"/>
      <c r="BH302" s="107"/>
      <c r="BI302" s="107"/>
      <c r="BJ302" s="107"/>
      <c r="BK302" s="107"/>
    </row>
    <row r="303" spans="1:63" ht="13">
      <c r="A303" s="11">
        <v>302</v>
      </c>
      <c r="B303" s="111">
        <v>45644</v>
      </c>
      <c r="C303" s="112" t="s">
        <v>4</v>
      </c>
      <c r="D303" s="113" t="s">
        <v>3077</v>
      </c>
      <c r="E303" s="12" t="str">
        <f t="shared" si="7"/>
        <v>JKNZ0076 - Etawah - Sarvesh Tyre Mistri</v>
      </c>
      <c r="F303" s="8" t="s">
        <v>3078</v>
      </c>
      <c r="G303" s="8" t="s">
        <v>261</v>
      </c>
      <c r="H303" s="8" t="s">
        <v>447</v>
      </c>
      <c r="I303" s="85"/>
      <c r="J303" s="103" t="s">
        <v>485</v>
      </c>
      <c r="K303" s="103" t="s">
        <v>580</v>
      </c>
      <c r="L303" s="85"/>
      <c r="M303" s="8" t="s">
        <v>429</v>
      </c>
      <c r="N303" s="93" t="s">
        <v>2445</v>
      </c>
      <c r="O303" s="8" t="s">
        <v>3079</v>
      </c>
      <c r="P303" s="8" t="s">
        <v>3080</v>
      </c>
      <c r="Q303" s="8">
        <v>8077489935</v>
      </c>
      <c r="R303" s="16"/>
      <c r="S303" s="85"/>
      <c r="T303" s="18" t="s">
        <v>21</v>
      </c>
      <c r="U303" s="8" t="s">
        <v>261</v>
      </c>
      <c r="V303" s="107"/>
      <c r="W303" s="107"/>
      <c r="X303" s="107"/>
      <c r="Y303" s="93"/>
      <c r="Z303" s="14" t="e">
        <f ca="1">IF(_xludf.MAXIFS(#REF!,#REF!,D303)=0,"Before 31st Aug'23",_xludf.MAXIFS(#REF!,#REF!,D303))</f>
        <v>#NAME?</v>
      </c>
      <c r="AA303" s="8" t="e">
        <f>COUNTIFS(#REF!,E303,#REF!,"&gt;0")</f>
        <v>#REF!</v>
      </c>
      <c r="AB303" s="43">
        <v>0</v>
      </c>
      <c r="AC303" s="43">
        <v>0</v>
      </c>
      <c r="AD303" s="43">
        <v>0</v>
      </c>
      <c r="AE303" s="8">
        <v>0</v>
      </c>
      <c r="AF303" s="8" t="e">
        <f t="shared" si="8"/>
        <v>#REF!</v>
      </c>
      <c r="AG303" s="107"/>
      <c r="AH303" s="43" t="s">
        <v>4</v>
      </c>
      <c r="AI303" s="93" t="s">
        <v>485</v>
      </c>
      <c r="AJ303" s="8" t="s">
        <v>589</v>
      </c>
      <c r="AK303" s="93" t="s">
        <v>276</v>
      </c>
      <c r="AL303" s="93">
        <v>9</v>
      </c>
      <c r="AM303" s="93" t="s">
        <v>224</v>
      </c>
      <c r="AN303" s="93" t="s">
        <v>4</v>
      </c>
      <c r="AO303" s="96" t="s">
        <v>3081</v>
      </c>
      <c r="AP303" s="97" t="s">
        <v>72</v>
      </c>
      <c r="AQ303" s="97" t="s">
        <v>593</v>
      </c>
      <c r="AR303" s="96" t="s">
        <v>3082</v>
      </c>
      <c r="AS303" s="97" t="s">
        <v>3083</v>
      </c>
      <c r="AT303" s="16" t="s">
        <v>2282</v>
      </c>
      <c r="AU303" s="107"/>
      <c r="AV303" s="107"/>
      <c r="AW303" s="107"/>
      <c r="AX303" s="107"/>
      <c r="AY303" s="107"/>
      <c r="AZ303" s="107"/>
      <c r="BA303" s="107"/>
      <c r="BB303" s="107"/>
      <c r="BC303" s="107"/>
      <c r="BD303" s="107"/>
      <c r="BE303" s="107"/>
      <c r="BF303" s="107"/>
      <c r="BG303" s="107"/>
      <c r="BH303" s="107"/>
      <c r="BI303" s="107"/>
      <c r="BJ303" s="107"/>
      <c r="BK303" s="107"/>
    </row>
    <row r="304" spans="1:63" ht="13">
      <c r="A304" s="11">
        <v>303</v>
      </c>
      <c r="B304" s="109">
        <v>45644</v>
      </c>
      <c r="C304" s="11" t="s">
        <v>4</v>
      </c>
      <c r="D304" s="110" t="s">
        <v>446</v>
      </c>
      <c r="E304" s="12" t="str">
        <f t="shared" si="7"/>
        <v>JKNZ0075 - Kaimaha - Hind Tyre</v>
      </c>
      <c r="F304" s="93" t="s">
        <v>3084</v>
      </c>
      <c r="G304" s="93" t="s">
        <v>3085</v>
      </c>
      <c r="H304" s="8" t="s">
        <v>447</v>
      </c>
      <c r="I304" s="107"/>
      <c r="J304" s="103" t="s">
        <v>485</v>
      </c>
      <c r="K304" s="103" t="s">
        <v>580</v>
      </c>
      <c r="L304" s="85"/>
      <c r="M304" s="8" t="s">
        <v>429</v>
      </c>
      <c r="N304" s="93" t="s">
        <v>2631</v>
      </c>
      <c r="O304" s="93" t="s">
        <v>3086</v>
      </c>
      <c r="P304" s="93">
        <v>8516099996</v>
      </c>
      <c r="Q304" s="93" t="s">
        <v>4</v>
      </c>
      <c r="R304" s="107"/>
      <c r="S304" s="107"/>
      <c r="T304" s="97" t="s">
        <v>3087</v>
      </c>
      <c r="U304" s="93" t="s">
        <v>3088</v>
      </c>
      <c r="V304" s="98" t="s">
        <v>3089</v>
      </c>
      <c r="W304" s="15">
        <v>25.127889</v>
      </c>
      <c r="X304" s="15">
        <v>79.741444000000001</v>
      </c>
      <c r="Y304" s="93"/>
      <c r="Z304" s="14" t="e">
        <f ca="1">IF(_xludf.MAXIFS(#REF!,#REF!,D304)=0,"Before 31st Aug'23",_xludf.MAXIFS(#REF!,#REF!,D304))</f>
        <v>#NAME?</v>
      </c>
      <c r="AA304" s="8" t="e">
        <f>COUNTIFS(#REF!,E304,#REF!,"&gt;0")</f>
        <v>#REF!</v>
      </c>
      <c r="AB304" s="43">
        <v>0</v>
      </c>
      <c r="AC304" s="43">
        <v>0</v>
      </c>
      <c r="AD304" s="43">
        <v>0</v>
      </c>
      <c r="AE304" s="8" t="e">
        <f>VLOOKUP(D304,#REF!,5,0)</f>
        <v>#REF!</v>
      </c>
      <c r="AF304" s="8" t="e">
        <f t="shared" si="8"/>
        <v>#REF!</v>
      </c>
      <c r="AG304" s="107"/>
      <c r="AH304" s="43" t="s">
        <v>4</v>
      </c>
      <c r="AI304" s="93" t="s">
        <v>485</v>
      </c>
      <c r="AJ304" s="8" t="s">
        <v>589</v>
      </c>
      <c r="AK304" s="93" t="s">
        <v>637</v>
      </c>
      <c r="AL304" s="93">
        <v>10</v>
      </c>
      <c r="AM304" s="93" t="s">
        <v>240</v>
      </c>
      <c r="AN304" s="94" t="s">
        <v>3090</v>
      </c>
      <c r="AO304" s="96" t="s">
        <v>3091</v>
      </c>
      <c r="AP304" s="97" t="s">
        <v>3086</v>
      </c>
      <c r="AQ304" s="97" t="s">
        <v>593</v>
      </c>
      <c r="AR304" s="96" t="s">
        <v>3092</v>
      </c>
      <c r="AS304" s="97" t="s">
        <v>3093</v>
      </c>
      <c r="AT304" s="16" t="s">
        <v>2282</v>
      </c>
      <c r="AU304" s="107"/>
      <c r="AV304" s="107"/>
      <c r="AW304" s="107"/>
      <c r="AX304" s="107"/>
      <c r="AY304" s="107"/>
      <c r="AZ304" s="107"/>
      <c r="BA304" s="107"/>
      <c r="BB304" s="107"/>
      <c r="BC304" s="107"/>
      <c r="BD304" s="107"/>
      <c r="BE304" s="107"/>
      <c r="BF304" s="107"/>
      <c r="BG304" s="107"/>
      <c r="BH304" s="107"/>
      <c r="BI304" s="107"/>
      <c r="BJ304" s="107"/>
      <c r="BK304" s="107"/>
    </row>
    <row r="305" spans="1:63" ht="13">
      <c r="A305" s="11">
        <v>304</v>
      </c>
      <c r="B305" s="109">
        <v>45656</v>
      </c>
      <c r="C305" s="11" t="s">
        <v>4</v>
      </c>
      <c r="D305" s="93" t="s">
        <v>450</v>
      </c>
      <c r="E305" s="12" t="str">
        <f t="shared" si="7"/>
        <v>JKNZ0077 - Bagrehi - Suraj Tyre Puncture</v>
      </c>
      <c r="F305" s="93" t="s">
        <v>3094</v>
      </c>
      <c r="G305" s="15" t="s">
        <v>3095</v>
      </c>
      <c r="H305" s="8" t="s">
        <v>447</v>
      </c>
      <c r="I305" s="107"/>
      <c r="J305" s="103" t="s">
        <v>485</v>
      </c>
      <c r="K305" s="103" t="s">
        <v>580</v>
      </c>
      <c r="L305" s="107"/>
      <c r="M305" s="8" t="s">
        <v>429</v>
      </c>
      <c r="N305" s="93" t="s">
        <v>2631</v>
      </c>
      <c r="O305" s="93" t="s">
        <v>3096</v>
      </c>
      <c r="P305" s="93">
        <v>7380743358</v>
      </c>
      <c r="Q305" s="93" t="s">
        <v>4</v>
      </c>
      <c r="R305" s="90" t="s">
        <v>3097</v>
      </c>
      <c r="S305" s="8">
        <v>210205</v>
      </c>
      <c r="T305" s="97" t="s">
        <v>21</v>
      </c>
      <c r="U305" s="15" t="s">
        <v>3098</v>
      </c>
      <c r="V305" s="92" t="s">
        <v>3099</v>
      </c>
      <c r="W305" s="15">
        <v>25.236999999999998</v>
      </c>
      <c r="X305" s="15">
        <v>81.077556000000001</v>
      </c>
      <c r="Y305" s="93"/>
      <c r="Z305" s="14" t="e">
        <f ca="1">IF(_xludf.MAXIFS(#REF!,#REF!,D305)=0,"Before 31st Aug'23",_xludf.MAXIFS(#REF!,#REF!,D305))</f>
        <v>#NAME?</v>
      </c>
      <c r="AA305" s="8" t="e">
        <f>COUNTIFS(#REF!,E305,#REF!,"&gt;0")</f>
        <v>#REF!</v>
      </c>
      <c r="AB305" s="43">
        <v>0</v>
      </c>
      <c r="AC305" s="43">
        <v>0</v>
      </c>
      <c r="AD305" s="43">
        <v>0</v>
      </c>
      <c r="AE305" s="8">
        <v>0</v>
      </c>
      <c r="AF305" s="8" t="e">
        <f t="shared" si="8"/>
        <v>#REF!</v>
      </c>
      <c r="AG305" s="107"/>
      <c r="AH305" s="43" t="s">
        <v>4</v>
      </c>
      <c r="AI305" s="93" t="s">
        <v>8</v>
      </c>
      <c r="AJ305" s="8" t="s">
        <v>4</v>
      </c>
      <c r="AK305" s="93" t="s">
        <v>276</v>
      </c>
      <c r="AL305" s="93">
        <v>6</v>
      </c>
      <c r="AM305" s="93" t="s">
        <v>224</v>
      </c>
      <c r="AN305" s="94" t="s">
        <v>3100</v>
      </c>
      <c r="AO305" s="96" t="s">
        <v>3101</v>
      </c>
      <c r="AP305" s="97" t="s">
        <v>3096</v>
      </c>
      <c r="AQ305" s="97" t="s">
        <v>921</v>
      </c>
      <c r="AR305" s="96" t="s">
        <v>3102</v>
      </c>
      <c r="AS305" s="97" t="s">
        <v>3103</v>
      </c>
      <c r="AT305" s="16" t="s">
        <v>2282</v>
      </c>
      <c r="AU305" s="107"/>
      <c r="AV305" s="107"/>
      <c r="AW305" s="107"/>
      <c r="AX305" s="107"/>
      <c r="AY305" s="107"/>
      <c r="AZ305" s="107"/>
      <c r="BA305" s="107"/>
      <c r="BB305" s="107"/>
      <c r="BC305" s="107"/>
      <c r="BD305" s="107"/>
      <c r="BE305" s="107"/>
      <c r="BF305" s="107"/>
      <c r="BG305" s="107"/>
      <c r="BH305" s="107"/>
      <c r="BI305" s="107"/>
      <c r="BJ305" s="107"/>
      <c r="BK305" s="107"/>
    </row>
    <row r="306" spans="1:63" ht="13">
      <c r="A306" s="11">
        <v>305</v>
      </c>
      <c r="B306" s="81">
        <v>45660</v>
      </c>
      <c r="C306" s="8" t="s">
        <v>4</v>
      </c>
      <c r="D306" s="8" t="s">
        <v>3104</v>
      </c>
      <c r="E306" s="12" t="str">
        <f t="shared" si="7"/>
        <v>JKSZ0035 - Sedam - HKBN Tyre Works</v>
      </c>
      <c r="F306" s="8" t="s">
        <v>3105</v>
      </c>
      <c r="G306" s="8" t="s">
        <v>3106</v>
      </c>
      <c r="H306" s="8" t="s">
        <v>447</v>
      </c>
      <c r="I306" s="8" t="s">
        <v>131</v>
      </c>
      <c r="J306" s="8" t="s">
        <v>485</v>
      </c>
      <c r="K306" s="8" t="s">
        <v>580</v>
      </c>
      <c r="L306" s="16"/>
      <c r="M306" s="16" t="s">
        <v>1042</v>
      </c>
      <c r="N306" s="8" t="s">
        <v>1312</v>
      </c>
      <c r="O306" s="8" t="s">
        <v>3107</v>
      </c>
      <c r="P306" s="8">
        <v>9886971325</v>
      </c>
      <c r="Q306" s="8">
        <v>9606567849</v>
      </c>
      <c r="R306" s="16" t="s">
        <v>3108</v>
      </c>
      <c r="S306" s="16">
        <v>585222</v>
      </c>
      <c r="T306" s="16" t="s">
        <v>27</v>
      </c>
      <c r="U306" s="16" t="s">
        <v>3106</v>
      </c>
      <c r="V306" s="121" t="s">
        <v>3109</v>
      </c>
      <c r="W306" s="122">
        <v>17.159427999999998</v>
      </c>
      <c r="X306" s="16">
        <v>77.288269</v>
      </c>
      <c r="Y306" s="93" t="s">
        <v>2445</v>
      </c>
      <c r="Z306" s="14" t="e">
        <f ca="1">IF(_xludf.MAXIFS(#REF!,#REF!,D306)=0,"Before 31st Aug'23",_xludf.MAXIFS(#REF!,#REF!,D306))</f>
        <v>#NAME?</v>
      </c>
      <c r="AA306" s="8" t="e">
        <f>COUNTIFS(#REF!,E306,#REF!,"&gt;0")</f>
        <v>#REF!</v>
      </c>
      <c r="AB306" s="43">
        <v>0</v>
      </c>
      <c r="AC306" s="43">
        <v>0</v>
      </c>
      <c r="AD306" s="43">
        <v>0</v>
      </c>
      <c r="AE306" s="8">
        <v>0</v>
      </c>
      <c r="AF306" s="8" t="e">
        <f t="shared" si="8"/>
        <v>#REF!</v>
      </c>
      <c r="AG306" s="63"/>
      <c r="AH306" s="43" t="s">
        <v>4</v>
      </c>
      <c r="AI306" s="93"/>
      <c r="AJ306" s="93"/>
      <c r="AK306" s="93"/>
      <c r="AL306" s="93"/>
      <c r="AM306" s="93"/>
      <c r="AN306" s="93"/>
      <c r="AO306" s="93"/>
      <c r="AP306" s="93"/>
      <c r="AQ306" s="93"/>
      <c r="AR306" s="93"/>
      <c r="AS306" s="93"/>
      <c r="AT306" s="93"/>
      <c r="AU306" s="123"/>
      <c r="AV306" s="123"/>
      <c r="AW306" s="123"/>
      <c r="AX306" s="123"/>
      <c r="AY306" s="123"/>
      <c r="AZ306" s="123"/>
      <c r="BA306" s="123"/>
      <c r="BB306" s="123"/>
      <c r="BC306" s="123"/>
      <c r="BD306" s="123"/>
      <c r="BE306" s="123"/>
      <c r="BF306" s="123"/>
      <c r="BG306" s="123"/>
      <c r="BH306" s="123"/>
      <c r="BI306" s="123"/>
      <c r="BJ306" s="123"/>
      <c r="BK306" s="123"/>
    </row>
    <row r="307" spans="1:63" ht="13">
      <c r="A307" s="11">
        <v>306</v>
      </c>
      <c r="B307" s="81">
        <v>45660</v>
      </c>
      <c r="C307" s="8" t="s">
        <v>4</v>
      </c>
      <c r="D307" s="8" t="s">
        <v>3110</v>
      </c>
      <c r="E307" s="12" t="str">
        <f t="shared" si="7"/>
        <v>JKSZ0036 - Patanacross Gulbarg - Pujari Tyre Puncture Garage</v>
      </c>
      <c r="F307" s="8" t="s">
        <v>3111</v>
      </c>
      <c r="G307" s="8" t="s">
        <v>3112</v>
      </c>
      <c r="H307" s="8" t="s">
        <v>447</v>
      </c>
      <c r="I307" s="8"/>
      <c r="J307" s="8" t="s">
        <v>485</v>
      </c>
      <c r="K307" s="8" t="s">
        <v>580</v>
      </c>
      <c r="L307" s="16"/>
      <c r="M307" s="16" t="s">
        <v>1042</v>
      </c>
      <c r="N307" s="8" t="s">
        <v>1312</v>
      </c>
      <c r="O307" s="8" t="s">
        <v>3113</v>
      </c>
      <c r="P307" s="8">
        <v>6362296151</v>
      </c>
      <c r="Q307" s="8" t="s">
        <v>3114</v>
      </c>
      <c r="R307" s="16"/>
      <c r="S307" s="16">
        <v>585311</v>
      </c>
      <c r="T307" s="16" t="s">
        <v>27</v>
      </c>
      <c r="U307" s="16" t="s">
        <v>3115</v>
      </c>
      <c r="V307" s="121" t="s">
        <v>3116</v>
      </c>
      <c r="W307" s="124">
        <v>17.387868999999998</v>
      </c>
      <c r="X307" s="16">
        <v>76.715819999999994</v>
      </c>
      <c r="Y307" s="93" t="s">
        <v>2445</v>
      </c>
      <c r="Z307" s="14" t="e">
        <f ca="1">IF(_xludf.MAXIFS(#REF!,#REF!,D307)=0,"Before 31st Aug'23",_xludf.MAXIFS(#REF!,#REF!,D307))</f>
        <v>#NAME?</v>
      </c>
      <c r="AA307" s="8" t="e">
        <f>COUNTIFS(#REF!,E307,#REF!,"&gt;0")</f>
        <v>#REF!</v>
      </c>
      <c r="AB307" s="43">
        <v>0</v>
      </c>
      <c r="AC307" s="43">
        <v>0</v>
      </c>
      <c r="AD307" s="43">
        <v>0</v>
      </c>
      <c r="AE307" s="8">
        <v>0</v>
      </c>
      <c r="AF307" s="8" t="e">
        <f t="shared" si="8"/>
        <v>#REF!</v>
      </c>
      <c r="AG307" s="43" t="s">
        <v>587</v>
      </c>
      <c r="AH307" s="43" t="s">
        <v>4</v>
      </c>
      <c r="AI307" s="93" t="s">
        <v>8</v>
      </c>
      <c r="AJ307" s="93" t="s">
        <v>4</v>
      </c>
      <c r="AK307" s="93" t="s">
        <v>276</v>
      </c>
      <c r="AL307" s="93">
        <v>9</v>
      </c>
      <c r="AM307" s="93" t="s">
        <v>242</v>
      </c>
      <c r="AN307" s="93" t="s">
        <v>3117</v>
      </c>
      <c r="AO307" s="96" t="s">
        <v>3118</v>
      </c>
      <c r="AP307" s="94" t="s">
        <v>3119</v>
      </c>
      <c r="AQ307" s="94" t="s">
        <v>3120</v>
      </c>
      <c r="AR307" s="96" t="s">
        <v>3121</v>
      </c>
      <c r="AS307" s="93" t="s">
        <v>3122</v>
      </c>
      <c r="AT307" s="93" t="s">
        <v>2282</v>
      </c>
      <c r="AU307" s="123"/>
      <c r="AV307" s="123"/>
      <c r="AW307" s="123"/>
      <c r="AX307" s="123"/>
      <c r="AY307" s="123"/>
      <c r="AZ307" s="123"/>
      <c r="BA307" s="123"/>
      <c r="BB307" s="123"/>
      <c r="BC307" s="123"/>
      <c r="BD307" s="123"/>
      <c r="BE307" s="123"/>
      <c r="BF307" s="123"/>
      <c r="BG307" s="123"/>
      <c r="BH307" s="123"/>
      <c r="BI307" s="123"/>
      <c r="BJ307" s="123"/>
      <c r="BK307" s="123"/>
    </row>
    <row r="308" spans="1:63" ht="13">
      <c r="A308" s="11">
        <v>307</v>
      </c>
      <c r="B308" s="81">
        <v>45660</v>
      </c>
      <c r="C308" s="8" t="s">
        <v>4</v>
      </c>
      <c r="D308" s="8" t="s">
        <v>464</v>
      </c>
      <c r="E308" s="12" t="str">
        <f t="shared" si="7"/>
        <v>JKWZ0111 - Akkalkot Valsang Toll - Famous Puncture Shop</v>
      </c>
      <c r="F308" s="8" t="s">
        <v>3123</v>
      </c>
      <c r="G308" s="8" t="s">
        <v>3124</v>
      </c>
      <c r="H308" s="8" t="s">
        <v>447</v>
      </c>
      <c r="I308" s="8"/>
      <c r="J308" s="8"/>
      <c r="K308" s="16"/>
      <c r="L308" s="16"/>
      <c r="M308" s="16" t="s">
        <v>581</v>
      </c>
      <c r="N308" s="8" t="s">
        <v>582</v>
      </c>
      <c r="O308" s="8" t="s">
        <v>3125</v>
      </c>
      <c r="P308" s="8">
        <v>9325243114</v>
      </c>
      <c r="Q308" s="8">
        <v>7410549562</v>
      </c>
      <c r="R308" s="16"/>
      <c r="S308" s="16">
        <v>413228</v>
      </c>
      <c r="T308" s="16" t="s">
        <v>6</v>
      </c>
      <c r="U308" s="16" t="s">
        <v>275</v>
      </c>
      <c r="V308" s="121" t="s">
        <v>3126</v>
      </c>
      <c r="W308" s="124">
        <v>17.591069999999998</v>
      </c>
      <c r="X308" s="16">
        <v>76.072074999999998</v>
      </c>
      <c r="Y308" s="93" t="s">
        <v>2445</v>
      </c>
      <c r="Z308" s="14" t="e">
        <f ca="1">IF(_xludf.MAXIFS(#REF!,#REF!,D308)=0,"Before 31st Aug'23",_xludf.MAXIFS(#REF!,#REF!,D308))</f>
        <v>#NAME?</v>
      </c>
      <c r="AA308" s="8" t="e">
        <f>COUNTIFS(#REF!,E308,#REF!,"&gt;0")</f>
        <v>#REF!</v>
      </c>
      <c r="AB308" s="43">
        <v>0</v>
      </c>
      <c r="AC308" s="43">
        <v>0</v>
      </c>
      <c r="AD308" s="43">
        <v>0</v>
      </c>
      <c r="AE308" s="8">
        <v>0</v>
      </c>
      <c r="AF308" s="8" t="e">
        <f t="shared" si="8"/>
        <v>#REF!</v>
      </c>
      <c r="AG308" s="63"/>
      <c r="AH308" s="43" t="s">
        <v>4</v>
      </c>
      <c r="AI308" s="93"/>
      <c r="AJ308" s="93"/>
      <c r="AK308" s="93"/>
      <c r="AL308" s="93"/>
      <c r="AM308" s="93"/>
      <c r="AN308" s="93"/>
      <c r="AO308" s="93"/>
      <c r="AP308" s="94" t="s">
        <v>3127</v>
      </c>
      <c r="AQ308" s="94" t="s">
        <v>3128</v>
      </c>
      <c r="AR308" s="96" t="s">
        <v>3129</v>
      </c>
      <c r="AS308" s="93" t="s">
        <v>3130</v>
      </c>
      <c r="AT308" s="93"/>
      <c r="AU308" s="123"/>
      <c r="AV308" s="123"/>
      <c r="AW308" s="123"/>
      <c r="AX308" s="123"/>
      <c r="AY308" s="123"/>
      <c r="AZ308" s="123"/>
      <c r="BA308" s="123"/>
      <c r="BB308" s="123"/>
      <c r="BC308" s="123"/>
      <c r="BD308" s="123"/>
      <c r="BE308" s="123"/>
      <c r="BF308" s="123"/>
      <c r="BG308" s="123"/>
      <c r="BH308" s="123"/>
      <c r="BI308" s="123"/>
      <c r="BJ308" s="123"/>
      <c r="BK308" s="123"/>
    </row>
    <row r="309" spans="1:63" ht="13">
      <c r="A309" s="11">
        <v>308</v>
      </c>
      <c r="B309" s="81">
        <v>45660</v>
      </c>
      <c r="C309" s="8" t="s">
        <v>4</v>
      </c>
      <c r="D309" s="8" t="s">
        <v>475</v>
      </c>
      <c r="E309" s="12" t="str">
        <f t="shared" si="7"/>
        <v>JKWZ0112 - Indapur - Tegiya Super Tyre Works</v>
      </c>
      <c r="F309" s="8" t="s">
        <v>3131</v>
      </c>
      <c r="G309" s="8" t="s">
        <v>3132</v>
      </c>
      <c r="H309" s="8" t="s">
        <v>447</v>
      </c>
      <c r="I309" s="8"/>
      <c r="J309" s="8" t="s">
        <v>485</v>
      </c>
      <c r="K309" s="8" t="s">
        <v>580</v>
      </c>
      <c r="L309" s="16"/>
      <c r="M309" s="16" t="s">
        <v>581</v>
      </c>
      <c r="N309" s="8" t="s">
        <v>582</v>
      </c>
      <c r="O309" s="8" t="s">
        <v>3133</v>
      </c>
      <c r="P309" s="8">
        <v>9007113233</v>
      </c>
      <c r="Q309" s="8">
        <v>9304416297</v>
      </c>
      <c r="R309" s="16" t="s">
        <v>3134</v>
      </c>
      <c r="S309" s="16"/>
      <c r="T309" s="16" t="s">
        <v>6</v>
      </c>
      <c r="U309" s="16" t="s">
        <v>277</v>
      </c>
      <c r="V309" s="121" t="s">
        <v>3135</v>
      </c>
      <c r="W309" s="124">
        <v>18.178256999999999</v>
      </c>
      <c r="X309" s="16">
        <v>74.946724000000003</v>
      </c>
      <c r="Y309" s="93" t="s">
        <v>2445</v>
      </c>
      <c r="Z309" s="14" t="e">
        <f ca="1">IF(_xludf.MAXIFS(#REF!,#REF!,D309)=0,"Before 31st Aug'23",_xludf.MAXIFS(#REF!,#REF!,D309))</f>
        <v>#NAME?</v>
      </c>
      <c r="AA309" s="8" t="e">
        <f>COUNTIFS(#REF!,E309,#REF!,"&gt;0")</f>
        <v>#REF!</v>
      </c>
      <c r="AB309" s="43">
        <v>0</v>
      </c>
      <c r="AC309" s="43">
        <v>0</v>
      </c>
      <c r="AD309" s="43">
        <v>0</v>
      </c>
      <c r="AE309" s="8" t="e">
        <f>VLOOKUP(D309,#REF!,5,0)</f>
        <v>#REF!</v>
      </c>
      <c r="AF309" s="8" t="e">
        <f t="shared" si="8"/>
        <v>#REF!</v>
      </c>
      <c r="AG309" s="63"/>
      <c r="AH309" s="43" t="s">
        <v>4</v>
      </c>
      <c r="AI309" s="93"/>
      <c r="AJ309" s="93"/>
      <c r="AK309" s="93"/>
      <c r="AL309" s="93"/>
      <c r="AM309" s="93" t="s">
        <v>242</v>
      </c>
      <c r="AN309" s="93" t="s">
        <v>3136</v>
      </c>
      <c r="AO309" s="96" t="s">
        <v>3137</v>
      </c>
      <c r="AP309" s="94" t="s">
        <v>3138</v>
      </c>
      <c r="AQ309" s="94" t="s">
        <v>1710</v>
      </c>
      <c r="AR309" s="96" t="s">
        <v>3139</v>
      </c>
      <c r="AS309" s="93" t="s">
        <v>3140</v>
      </c>
      <c r="AT309" s="93"/>
      <c r="AU309" s="123"/>
      <c r="AV309" s="123"/>
      <c r="AW309" s="123"/>
      <c r="AX309" s="123"/>
      <c r="AY309" s="123"/>
      <c r="AZ309" s="123"/>
      <c r="BA309" s="123"/>
      <c r="BB309" s="123"/>
      <c r="BC309" s="123"/>
      <c r="BD309" s="123"/>
      <c r="BE309" s="123"/>
      <c r="BF309" s="123"/>
      <c r="BG309" s="123"/>
      <c r="BH309" s="123"/>
      <c r="BI309" s="123"/>
      <c r="BJ309" s="123"/>
      <c r="BK309" s="123"/>
    </row>
    <row r="310" spans="1:63" ht="13">
      <c r="A310" s="11">
        <v>309</v>
      </c>
      <c r="B310" s="81">
        <v>45660</v>
      </c>
      <c r="C310" s="8" t="s">
        <v>4</v>
      </c>
      <c r="D310" s="8" t="s">
        <v>3141</v>
      </c>
      <c r="E310" s="12" t="str">
        <f t="shared" si="7"/>
        <v>JKWZ0113 - Daund - Ayan Tyre Works</v>
      </c>
      <c r="F310" s="8" t="s">
        <v>3142</v>
      </c>
      <c r="G310" s="8" t="s">
        <v>3143</v>
      </c>
      <c r="H310" s="8" t="s">
        <v>447</v>
      </c>
      <c r="I310" s="8"/>
      <c r="J310" s="8"/>
      <c r="K310" s="8"/>
      <c r="L310" s="16"/>
      <c r="M310" s="16" t="s">
        <v>581</v>
      </c>
      <c r="N310" s="8" t="s">
        <v>582</v>
      </c>
      <c r="O310" s="8"/>
      <c r="P310" s="8">
        <v>8805519144</v>
      </c>
      <c r="Q310" s="8">
        <v>9229989915</v>
      </c>
      <c r="R310" s="16" t="s">
        <v>3144</v>
      </c>
      <c r="S310" s="16">
        <v>412219</v>
      </c>
      <c r="T310" s="16" t="s">
        <v>6</v>
      </c>
      <c r="U310" s="16" t="s">
        <v>277</v>
      </c>
      <c r="V310" s="121" t="s">
        <v>3145</v>
      </c>
      <c r="W310" s="124">
        <v>18.418621000000002</v>
      </c>
      <c r="X310" s="16">
        <v>74.471549999999993</v>
      </c>
      <c r="Y310" s="93" t="s">
        <v>2445</v>
      </c>
      <c r="Z310" s="14" t="e">
        <f ca="1">IF(_xludf.MAXIFS(#REF!,#REF!,D310)=0,"Before 31st Aug'23",_xludf.MAXIFS(#REF!,#REF!,D310))</f>
        <v>#NAME?</v>
      </c>
      <c r="AA310" s="8" t="e">
        <f>COUNTIFS(#REF!,E310,#REF!,"&gt;0")</f>
        <v>#REF!</v>
      </c>
      <c r="AB310" s="43">
        <v>0</v>
      </c>
      <c r="AC310" s="43">
        <v>0</v>
      </c>
      <c r="AD310" s="43">
        <v>0</v>
      </c>
      <c r="AE310" s="8">
        <v>0</v>
      </c>
      <c r="AF310" s="8" t="e">
        <f t="shared" si="8"/>
        <v>#REF!</v>
      </c>
      <c r="AG310" s="63"/>
      <c r="AH310" s="43" t="s">
        <v>4</v>
      </c>
      <c r="AI310" s="93" t="s">
        <v>485</v>
      </c>
      <c r="AJ310" s="93" t="s">
        <v>589</v>
      </c>
      <c r="AK310" s="93" t="s">
        <v>276</v>
      </c>
      <c r="AL310" s="93">
        <v>7</v>
      </c>
      <c r="AM310" s="93"/>
      <c r="AN310" s="93"/>
      <c r="AO310" s="93"/>
      <c r="AP310" s="94"/>
      <c r="AQ310" s="94"/>
      <c r="AR310" s="93"/>
      <c r="AS310" s="93"/>
      <c r="AT310" s="93"/>
      <c r="AU310" s="123"/>
      <c r="AV310" s="123"/>
      <c r="AW310" s="123"/>
      <c r="AX310" s="123"/>
      <c r="AY310" s="123"/>
      <c r="AZ310" s="123"/>
      <c r="BA310" s="123"/>
      <c r="BB310" s="123"/>
      <c r="BC310" s="123"/>
      <c r="BD310" s="123"/>
      <c r="BE310" s="123"/>
      <c r="BF310" s="123"/>
      <c r="BG310" s="123"/>
      <c r="BH310" s="123"/>
      <c r="BI310" s="123"/>
      <c r="BJ310" s="123"/>
      <c r="BK310" s="123"/>
    </row>
    <row r="311" spans="1:63" ht="13">
      <c r="A311" s="11">
        <v>310</v>
      </c>
      <c r="B311" s="81">
        <v>45660</v>
      </c>
      <c r="C311" s="8" t="s">
        <v>4</v>
      </c>
      <c r="D311" s="8" t="s">
        <v>453</v>
      </c>
      <c r="E311" s="12" t="str">
        <f t="shared" si="7"/>
        <v>JKWZ0114 - Kalamboli - Noor Tyre Works</v>
      </c>
      <c r="F311" s="8" t="s">
        <v>3146</v>
      </c>
      <c r="G311" s="8" t="s">
        <v>3147</v>
      </c>
      <c r="H311" s="8" t="s">
        <v>447</v>
      </c>
      <c r="I311" s="8" t="s">
        <v>131</v>
      </c>
      <c r="J311" s="8" t="s">
        <v>485</v>
      </c>
      <c r="K311" s="8" t="s">
        <v>580</v>
      </c>
      <c r="L311" s="16"/>
      <c r="M311" s="16" t="s">
        <v>581</v>
      </c>
      <c r="N311" s="8" t="s">
        <v>582</v>
      </c>
      <c r="O311" s="8" t="s">
        <v>3148</v>
      </c>
      <c r="P311" s="8">
        <v>9768521911</v>
      </c>
      <c r="Q311" s="8">
        <v>9082460896</v>
      </c>
      <c r="R311" s="16" t="s">
        <v>3149</v>
      </c>
      <c r="S311" s="16">
        <v>410218</v>
      </c>
      <c r="T311" s="16" t="s">
        <v>6</v>
      </c>
      <c r="U311" s="16" t="s">
        <v>3150</v>
      </c>
      <c r="V311" s="121" t="s">
        <v>3151</v>
      </c>
      <c r="W311" s="124">
        <v>19.068135000000002</v>
      </c>
      <c r="X311" s="16">
        <v>73.114653300000001</v>
      </c>
      <c r="Y311" s="93" t="s">
        <v>2445</v>
      </c>
      <c r="Z311" s="14" t="e">
        <f ca="1">IF(_xludf.MAXIFS(#REF!,#REF!,D311)=0,"Before 31st Aug'23",_xludf.MAXIFS(#REF!,#REF!,D311))</f>
        <v>#NAME?</v>
      </c>
      <c r="AA311" s="8" t="e">
        <f>COUNTIFS(#REF!,E311,#REF!,"&gt;0")</f>
        <v>#REF!</v>
      </c>
      <c r="AB311" s="43">
        <v>0</v>
      </c>
      <c r="AC311" s="43">
        <v>0</v>
      </c>
      <c r="AD311" s="43">
        <v>0</v>
      </c>
      <c r="AE311" s="8">
        <v>0</v>
      </c>
      <c r="AF311" s="8" t="e">
        <f t="shared" si="8"/>
        <v>#REF!</v>
      </c>
      <c r="AG311" s="43" t="s">
        <v>587</v>
      </c>
      <c r="AH311" s="43" t="s">
        <v>4</v>
      </c>
      <c r="AI311" s="93" t="s">
        <v>485</v>
      </c>
      <c r="AJ311" s="93" t="s">
        <v>589</v>
      </c>
      <c r="AK311" s="93" t="s">
        <v>284</v>
      </c>
      <c r="AL311" s="93">
        <v>9</v>
      </c>
      <c r="AM311" s="93" t="s">
        <v>242</v>
      </c>
      <c r="AN311" s="93" t="s">
        <v>3152</v>
      </c>
      <c r="AO311" s="96" t="s">
        <v>3153</v>
      </c>
      <c r="AP311" s="94" t="s">
        <v>3154</v>
      </c>
      <c r="AQ311" s="94" t="s">
        <v>3155</v>
      </c>
      <c r="AR311" s="96" t="s">
        <v>3156</v>
      </c>
      <c r="AS311" s="93" t="s">
        <v>3157</v>
      </c>
      <c r="AT311" s="93" t="s">
        <v>2282</v>
      </c>
      <c r="AU311" s="123"/>
      <c r="AV311" s="123"/>
      <c r="AW311" s="123"/>
      <c r="AX311" s="123"/>
      <c r="AY311" s="123"/>
      <c r="AZ311" s="123"/>
      <c r="BA311" s="123"/>
      <c r="BB311" s="123"/>
      <c r="BC311" s="123"/>
      <c r="BD311" s="123"/>
      <c r="BE311" s="123"/>
      <c r="BF311" s="123"/>
      <c r="BG311" s="123"/>
      <c r="BH311" s="123"/>
      <c r="BI311" s="123"/>
      <c r="BJ311" s="123"/>
      <c r="BK311" s="123"/>
    </row>
    <row r="312" spans="1:63" ht="13">
      <c r="A312" s="11">
        <v>311</v>
      </c>
      <c r="B312" s="81">
        <v>45660</v>
      </c>
      <c r="C312" s="8" t="s">
        <v>4</v>
      </c>
      <c r="D312" s="8" t="s">
        <v>454</v>
      </c>
      <c r="E312" s="12" t="str">
        <f t="shared" si="7"/>
        <v>JKWZ0115 - Phursungi - Swami Tyre Works</v>
      </c>
      <c r="F312" s="8" t="s">
        <v>3158</v>
      </c>
      <c r="G312" s="8" t="s">
        <v>3159</v>
      </c>
      <c r="H312" s="8" t="s">
        <v>447</v>
      </c>
      <c r="I312" s="8" t="s">
        <v>131</v>
      </c>
      <c r="J312" s="8" t="s">
        <v>485</v>
      </c>
      <c r="K312" s="8" t="s">
        <v>872</v>
      </c>
      <c r="L312" s="16"/>
      <c r="M312" s="16" t="s">
        <v>581</v>
      </c>
      <c r="N312" s="8" t="s">
        <v>582</v>
      </c>
      <c r="O312" s="8"/>
      <c r="P312" s="8">
        <v>9850699167</v>
      </c>
      <c r="Q312" s="17" t="s">
        <v>3160</v>
      </c>
      <c r="R312" s="16" t="s">
        <v>3161</v>
      </c>
      <c r="S312" s="16">
        <v>412308</v>
      </c>
      <c r="T312" s="16" t="s">
        <v>6</v>
      </c>
      <c r="U312" s="16" t="s">
        <v>277</v>
      </c>
      <c r="V312" s="121" t="s">
        <v>3162</v>
      </c>
      <c r="W312" s="16">
        <v>18.475261799999998</v>
      </c>
      <c r="X312" s="16">
        <v>73.957783899999995</v>
      </c>
      <c r="Y312" s="93" t="s">
        <v>2445</v>
      </c>
      <c r="Z312" s="14" t="e">
        <f ca="1">IF(_xludf.MAXIFS(#REF!,#REF!,D312)=0,"Before 31st Aug'23",_xludf.MAXIFS(#REF!,#REF!,D312))</f>
        <v>#NAME?</v>
      </c>
      <c r="AA312" s="8" t="e">
        <f>COUNTIFS(#REF!,E312,#REF!,"&gt;0")</f>
        <v>#REF!</v>
      </c>
      <c r="AB312" s="43">
        <v>0</v>
      </c>
      <c r="AC312" s="43">
        <v>0</v>
      </c>
      <c r="AD312" s="43">
        <v>0</v>
      </c>
      <c r="AE312" s="8">
        <v>0</v>
      </c>
      <c r="AF312" s="8" t="e">
        <f t="shared" si="8"/>
        <v>#REF!</v>
      </c>
      <c r="AG312" s="43" t="s">
        <v>587</v>
      </c>
      <c r="AH312" s="43" t="s">
        <v>4</v>
      </c>
      <c r="AI312" s="93"/>
      <c r="AJ312" s="93"/>
      <c r="AK312" s="93"/>
      <c r="AL312" s="93"/>
      <c r="AM312" s="93"/>
      <c r="AN312" s="93"/>
      <c r="AO312" s="93"/>
      <c r="AP312" s="94" t="s">
        <v>3163</v>
      </c>
      <c r="AQ312" s="94" t="s">
        <v>3164</v>
      </c>
      <c r="AR312" s="125" t="s">
        <v>3165</v>
      </c>
      <c r="AS312" s="93" t="s">
        <v>3166</v>
      </c>
      <c r="AT312" s="93" t="s">
        <v>3167</v>
      </c>
      <c r="AU312" s="123"/>
      <c r="AV312" s="123"/>
      <c r="AW312" s="123"/>
      <c r="AX312" s="123"/>
      <c r="AY312" s="123"/>
      <c r="AZ312" s="123"/>
      <c r="BA312" s="123"/>
      <c r="BB312" s="123"/>
      <c r="BC312" s="123"/>
      <c r="BD312" s="123"/>
      <c r="BE312" s="123"/>
      <c r="BF312" s="123"/>
      <c r="BG312" s="123"/>
      <c r="BH312" s="123"/>
      <c r="BI312" s="123"/>
      <c r="BJ312" s="123"/>
      <c r="BK312" s="123"/>
    </row>
    <row r="313" spans="1:63" ht="13">
      <c r="A313" s="11">
        <v>312</v>
      </c>
      <c r="B313" s="81">
        <v>45660</v>
      </c>
      <c r="C313" s="8" t="s">
        <v>4</v>
      </c>
      <c r="D313" s="8" t="s">
        <v>484</v>
      </c>
      <c r="E313" s="12" t="str">
        <f t="shared" si="7"/>
        <v>JKWZ0116 - Kasara Ghat - Ajmeri Tyre Workshop</v>
      </c>
      <c r="F313" s="8" t="s">
        <v>3168</v>
      </c>
      <c r="G313" s="8" t="s">
        <v>3169</v>
      </c>
      <c r="H313" s="8" t="s">
        <v>447</v>
      </c>
      <c r="I313" s="8"/>
      <c r="J313" s="8"/>
      <c r="K313" s="8" t="s">
        <v>633</v>
      </c>
      <c r="L313" s="16"/>
      <c r="M313" s="16" t="s">
        <v>581</v>
      </c>
      <c r="N313" s="8" t="s">
        <v>582</v>
      </c>
      <c r="O313" s="8" t="s">
        <v>3170</v>
      </c>
      <c r="P313" s="8">
        <v>7620888409</v>
      </c>
      <c r="Q313" s="8">
        <v>9875689875</v>
      </c>
      <c r="R313" s="16" t="s">
        <v>3171</v>
      </c>
      <c r="S313" s="16"/>
      <c r="T313" s="16" t="s">
        <v>6</v>
      </c>
      <c r="U313" s="16" t="s">
        <v>270</v>
      </c>
      <c r="V313" s="121" t="s">
        <v>3172</v>
      </c>
      <c r="W313" s="16">
        <v>19.661390999999998</v>
      </c>
      <c r="X313" s="16">
        <v>73.499216000000004</v>
      </c>
      <c r="Y313" s="93" t="s">
        <v>2445</v>
      </c>
      <c r="Z313" s="14" t="e">
        <f ca="1">IF(_xludf.MAXIFS(#REF!,#REF!,D313)=0,"Before 31st Aug'23",_xludf.MAXIFS(#REF!,#REF!,D313))</f>
        <v>#NAME?</v>
      </c>
      <c r="AA313" s="8" t="e">
        <f>COUNTIFS(#REF!,E313,#REF!,"&gt;0")</f>
        <v>#REF!</v>
      </c>
      <c r="AB313" s="43">
        <v>0</v>
      </c>
      <c r="AC313" s="43">
        <v>0</v>
      </c>
      <c r="AD313" s="43">
        <v>0</v>
      </c>
      <c r="AE313" s="8" t="e">
        <f>VLOOKUP(D313,#REF!,5,0)</f>
        <v>#REF!</v>
      </c>
      <c r="AF313" s="8" t="e">
        <f t="shared" si="8"/>
        <v>#REF!</v>
      </c>
      <c r="AG313" s="43" t="s">
        <v>587</v>
      </c>
      <c r="AH313" s="43" t="s">
        <v>4</v>
      </c>
      <c r="AI313" s="93" t="s">
        <v>485</v>
      </c>
      <c r="AJ313" s="93" t="s">
        <v>589</v>
      </c>
      <c r="AK313" s="93" t="s">
        <v>603</v>
      </c>
      <c r="AL313" s="93">
        <v>7</v>
      </c>
      <c r="AM313" s="93" t="s">
        <v>242</v>
      </c>
      <c r="AN313" s="93"/>
      <c r="AO313" s="93"/>
      <c r="AP313" s="94" t="s">
        <v>3173</v>
      </c>
      <c r="AQ313" s="94" t="s">
        <v>3128</v>
      </c>
      <c r="AR313" s="125" t="s">
        <v>3174</v>
      </c>
      <c r="AS313" s="93" t="s">
        <v>3175</v>
      </c>
      <c r="AT313" s="93" t="s">
        <v>3167</v>
      </c>
      <c r="AU313" s="123"/>
      <c r="AV313" s="123"/>
      <c r="AW313" s="123"/>
      <c r="AX313" s="123"/>
      <c r="AY313" s="123"/>
      <c r="AZ313" s="123"/>
      <c r="BA313" s="123"/>
      <c r="BB313" s="123"/>
      <c r="BC313" s="123"/>
      <c r="BD313" s="123"/>
      <c r="BE313" s="123"/>
      <c r="BF313" s="123"/>
      <c r="BG313" s="123"/>
      <c r="BH313" s="123"/>
      <c r="BI313" s="123"/>
      <c r="BJ313" s="123"/>
      <c r="BK313" s="123"/>
    </row>
    <row r="314" spans="1:63" ht="13">
      <c r="A314" s="11">
        <v>313</v>
      </c>
      <c r="B314" s="126">
        <v>45660</v>
      </c>
      <c r="C314" s="127" t="s">
        <v>3176</v>
      </c>
      <c r="D314" s="127" t="s">
        <v>3177</v>
      </c>
      <c r="E314" s="12" t="str">
        <f t="shared" si="7"/>
        <v>JKWZ0117 - Sinnar - KGN Tyre Works</v>
      </c>
      <c r="F314" s="8" t="s">
        <v>2099</v>
      </c>
      <c r="G314" s="8" t="s">
        <v>337</v>
      </c>
      <c r="H314" s="8" t="s">
        <v>447</v>
      </c>
      <c r="I314" s="8"/>
      <c r="J314" s="8"/>
      <c r="K314" s="8" t="s">
        <v>580</v>
      </c>
      <c r="L314" s="16"/>
      <c r="M314" s="16" t="s">
        <v>581</v>
      </c>
      <c r="N314" s="8" t="s">
        <v>582</v>
      </c>
      <c r="O314" s="8" t="s">
        <v>3178</v>
      </c>
      <c r="P314" s="8">
        <v>9175064412</v>
      </c>
      <c r="Q314" s="8">
        <v>9028258117</v>
      </c>
      <c r="R314" s="16"/>
      <c r="S314" s="16"/>
      <c r="T314" s="16" t="s">
        <v>6</v>
      </c>
      <c r="U314" s="16" t="s">
        <v>157</v>
      </c>
      <c r="V314" s="16"/>
      <c r="W314" s="16"/>
      <c r="X314" s="16"/>
      <c r="Y314" s="93" t="s">
        <v>2445</v>
      </c>
      <c r="Z314" s="14" t="e">
        <f ca="1">IF(_xludf.MAXIFS(#REF!,#REF!,D314)=0,"Before 31st Aug'23",_xludf.MAXIFS(#REF!,#REF!,D314))</f>
        <v>#NAME?</v>
      </c>
      <c r="AA314" s="8" t="e">
        <f>COUNTIFS(#REF!,E314,#REF!,"&gt;0")</f>
        <v>#REF!</v>
      </c>
      <c r="AB314" s="43">
        <v>0</v>
      </c>
      <c r="AC314" s="43">
        <v>0</v>
      </c>
      <c r="AD314" s="43">
        <v>0</v>
      </c>
      <c r="AE314" s="8">
        <v>0</v>
      </c>
      <c r="AF314" s="8" t="e">
        <f t="shared" si="8"/>
        <v>#REF!</v>
      </c>
      <c r="AG314" s="43" t="s">
        <v>587</v>
      </c>
      <c r="AH314" s="43" t="s">
        <v>4</v>
      </c>
      <c r="AI314" s="93" t="s">
        <v>8</v>
      </c>
      <c r="AJ314" s="93" t="s">
        <v>4</v>
      </c>
      <c r="AK314" s="93" t="s">
        <v>637</v>
      </c>
      <c r="AL314" s="93"/>
      <c r="AM314" s="93"/>
      <c r="AN314" s="93"/>
      <c r="AO314" s="93"/>
      <c r="AP314" s="94"/>
      <c r="AQ314" s="94"/>
      <c r="AR314" s="93"/>
      <c r="AS314" s="93"/>
      <c r="AT314" s="93"/>
      <c r="AU314" s="123"/>
      <c r="AV314" s="123"/>
      <c r="AW314" s="123"/>
      <c r="AX314" s="123"/>
      <c r="AY314" s="123"/>
      <c r="AZ314" s="123"/>
      <c r="BA314" s="123"/>
      <c r="BB314" s="123"/>
      <c r="BC314" s="123"/>
      <c r="BD314" s="123"/>
      <c r="BE314" s="123"/>
      <c r="BF314" s="123"/>
      <c r="BG314" s="123"/>
      <c r="BH314" s="123"/>
      <c r="BI314" s="123"/>
      <c r="BJ314" s="123"/>
      <c r="BK314" s="123"/>
    </row>
    <row r="315" spans="1:63" ht="13">
      <c r="A315" s="11">
        <v>314</v>
      </c>
      <c r="B315" s="81">
        <v>45660</v>
      </c>
      <c r="C315" s="8" t="s">
        <v>4</v>
      </c>
      <c r="D315" s="8" t="s">
        <v>459</v>
      </c>
      <c r="E315" s="12" t="str">
        <f t="shared" si="7"/>
        <v>JKWZ0118 - Dawala - Shraddha Tyre Works</v>
      </c>
      <c r="F315" s="8" t="s">
        <v>3179</v>
      </c>
      <c r="G315" s="8" t="s">
        <v>458</v>
      </c>
      <c r="H315" s="8" t="s">
        <v>447</v>
      </c>
      <c r="I315" s="8"/>
      <c r="J315" s="8"/>
      <c r="K315" s="8" t="s">
        <v>580</v>
      </c>
      <c r="L315" s="16"/>
      <c r="M315" s="16" t="s">
        <v>581</v>
      </c>
      <c r="N315" s="8" t="s">
        <v>582</v>
      </c>
      <c r="O315" s="8" t="s">
        <v>3180</v>
      </c>
      <c r="P315" s="8">
        <v>8459705374</v>
      </c>
      <c r="Q315" s="8"/>
      <c r="R315" s="16"/>
      <c r="S315" s="16"/>
      <c r="T315" s="16" t="s">
        <v>6</v>
      </c>
      <c r="U315" s="16" t="s">
        <v>3181</v>
      </c>
      <c r="V315" s="121" t="s">
        <v>3182</v>
      </c>
      <c r="W315" s="16">
        <v>19.884499999999999</v>
      </c>
      <c r="X315" s="16">
        <v>74.689944400000002</v>
      </c>
      <c r="Y315" s="93" t="s">
        <v>2445</v>
      </c>
      <c r="Z315" s="14" t="e">
        <f ca="1">IF(_xludf.MAXIFS(#REF!,#REF!,D315)=0,"Before 31st Aug'23",_xludf.MAXIFS(#REF!,#REF!,D315))</f>
        <v>#NAME?</v>
      </c>
      <c r="AA315" s="8" t="e">
        <f>COUNTIFS(#REF!,E315,#REF!,"&gt;0")</f>
        <v>#REF!</v>
      </c>
      <c r="AB315" s="43">
        <v>0</v>
      </c>
      <c r="AC315" s="43">
        <v>0</v>
      </c>
      <c r="AD315" s="43">
        <v>0</v>
      </c>
      <c r="AE315" s="8" t="e">
        <f>VLOOKUP(D315,#REF!,5,0)</f>
        <v>#REF!</v>
      </c>
      <c r="AF315" s="8" t="e">
        <f t="shared" si="8"/>
        <v>#REF!</v>
      </c>
      <c r="AG315" s="43" t="s">
        <v>587</v>
      </c>
      <c r="AH315" s="43" t="s">
        <v>4</v>
      </c>
      <c r="AI315" s="93" t="s">
        <v>8</v>
      </c>
      <c r="AJ315" s="93" t="s">
        <v>4</v>
      </c>
      <c r="AK315" s="93" t="s">
        <v>284</v>
      </c>
      <c r="AL315" s="93">
        <v>9</v>
      </c>
      <c r="AM315" s="93" t="s">
        <v>242</v>
      </c>
      <c r="AN315" s="93" t="s">
        <v>3183</v>
      </c>
      <c r="AO315" s="96" t="s">
        <v>3184</v>
      </c>
      <c r="AP315" s="94" t="s">
        <v>3185</v>
      </c>
      <c r="AQ315" s="94" t="s">
        <v>3128</v>
      </c>
      <c r="AR315" s="96" t="s">
        <v>3186</v>
      </c>
      <c r="AS315" s="93" t="s">
        <v>3187</v>
      </c>
      <c r="AT315" s="93" t="s">
        <v>2282</v>
      </c>
      <c r="AU315" s="123"/>
      <c r="AV315" s="123"/>
      <c r="AW315" s="123"/>
      <c r="AX315" s="123"/>
      <c r="AY315" s="123"/>
      <c r="AZ315" s="123"/>
      <c r="BA315" s="123"/>
      <c r="BB315" s="123"/>
      <c r="BC315" s="123"/>
      <c r="BD315" s="123"/>
      <c r="BE315" s="123"/>
      <c r="BF315" s="123"/>
      <c r="BG315" s="123"/>
      <c r="BH315" s="123"/>
      <c r="BI315" s="123"/>
      <c r="BJ315" s="123"/>
      <c r="BK315" s="123"/>
    </row>
    <row r="316" spans="1:63" ht="13">
      <c r="A316" s="11">
        <v>315</v>
      </c>
      <c r="B316" s="81">
        <v>45660</v>
      </c>
      <c r="C316" s="8" t="s">
        <v>4</v>
      </c>
      <c r="D316" s="8" t="s">
        <v>467</v>
      </c>
      <c r="E316" s="12" t="str">
        <f t="shared" si="7"/>
        <v>JKWZ0119 - Anantpur - National Tyres Services</v>
      </c>
      <c r="F316" s="8" t="s">
        <v>3188</v>
      </c>
      <c r="G316" s="8" t="s">
        <v>3189</v>
      </c>
      <c r="H316" s="8" t="s">
        <v>447</v>
      </c>
      <c r="I316" s="8"/>
      <c r="J316" s="8"/>
      <c r="K316" s="8" t="s">
        <v>580</v>
      </c>
      <c r="L316" s="16"/>
      <c r="M316" s="16" t="s">
        <v>581</v>
      </c>
      <c r="N316" s="8" t="s">
        <v>582</v>
      </c>
      <c r="O316" s="8" t="s">
        <v>3190</v>
      </c>
      <c r="P316" s="8">
        <v>6287256717</v>
      </c>
      <c r="Q316" s="8">
        <v>7798213780</v>
      </c>
      <c r="R316" s="16" t="s">
        <v>3191</v>
      </c>
      <c r="S316" s="16"/>
      <c r="T316" s="16" t="s">
        <v>6</v>
      </c>
      <c r="U316" s="16" t="s">
        <v>3181</v>
      </c>
      <c r="V316" s="121" t="s">
        <v>3192</v>
      </c>
      <c r="W316" s="16">
        <v>19.946055000000001</v>
      </c>
      <c r="X316" s="16">
        <v>75.022116999999994</v>
      </c>
      <c r="Y316" s="93" t="s">
        <v>2445</v>
      </c>
      <c r="Z316" s="14" t="e">
        <f ca="1">IF(_xludf.MAXIFS(#REF!,#REF!,D316)=0,"Before 31st Aug'23",_xludf.MAXIFS(#REF!,#REF!,D316))</f>
        <v>#NAME?</v>
      </c>
      <c r="AA316" s="8" t="e">
        <f>COUNTIFS(#REF!,E316,#REF!,"&gt;0")</f>
        <v>#REF!</v>
      </c>
      <c r="AB316" s="43">
        <v>0</v>
      </c>
      <c r="AC316" s="43">
        <v>0</v>
      </c>
      <c r="AD316" s="43">
        <v>0</v>
      </c>
      <c r="AE316" s="8">
        <v>0</v>
      </c>
      <c r="AF316" s="8" t="e">
        <f t="shared" si="8"/>
        <v>#REF!</v>
      </c>
      <c r="AG316" s="43" t="s">
        <v>587</v>
      </c>
      <c r="AH316" s="43" t="s">
        <v>4</v>
      </c>
      <c r="AI316" s="93" t="s">
        <v>485</v>
      </c>
      <c r="AJ316" s="93" t="s">
        <v>589</v>
      </c>
      <c r="AK316" s="93" t="s">
        <v>284</v>
      </c>
      <c r="AL316" s="93">
        <v>7</v>
      </c>
      <c r="AM316" s="93" t="s">
        <v>242</v>
      </c>
      <c r="AN316" s="93" t="s">
        <v>3193</v>
      </c>
      <c r="AO316" s="96" t="s">
        <v>3194</v>
      </c>
      <c r="AP316" s="128" t="s">
        <v>3195</v>
      </c>
      <c r="AQ316" s="94" t="s">
        <v>628</v>
      </c>
      <c r="AR316" s="96" t="s">
        <v>3196</v>
      </c>
      <c r="AS316" s="93" t="s">
        <v>3197</v>
      </c>
      <c r="AT316" s="93" t="s">
        <v>2282</v>
      </c>
      <c r="AU316" s="123"/>
      <c r="AV316" s="123"/>
      <c r="AW316" s="123"/>
      <c r="AX316" s="123"/>
      <c r="AY316" s="123"/>
      <c r="AZ316" s="123"/>
      <c r="BA316" s="123"/>
      <c r="BB316" s="123"/>
      <c r="BC316" s="123"/>
      <c r="BD316" s="123"/>
      <c r="BE316" s="123"/>
      <c r="BF316" s="123"/>
      <c r="BG316" s="123"/>
      <c r="BH316" s="123"/>
      <c r="BI316" s="123"/>
      <c r="BJ316" s="123"/>
      <c r="BK316" s="123"/>
    </row>
    <row r="317" spans="1:63" ht="13">
      <c r="A317" s="11">
        <v>316</v>
      </c>
      <c r="B317" s="81">
        <v>45660</v>
      </c>
      <c r="C317" s="8" t="s">
        <v>4</v>
      </c>
      <c r="D317" s="8" t="s">
        <v>466</v>
      </c>
      <c r="E317" s="12" t="str">
        <f t="shared" si="7"/>
        <v>JKWZ0120 - Pokhri - Lucky Tyre Services</v>
      </c>
      <c r="F317" s="8" t="s">
        <v>3198</v>
      </c>
      <c r="G317" s="8" t="s">
        <v>491</v>
      </c>
      <c r="H317" s="8" t="s">
        <v>447</v>
      </c>
      <c r="I317" s="8"/>
      <c r="J317" s="8"/>
      <c r="K317" s="8" t="s">
        <v>580</v>
      </c>
      <c r="L317" s="16"/>
      <c r="M317" s="16" t="s">
        <v>581</v>
      </c>
      <c r="N317" s="8" t="s">
        <v>582</v>
      </c>
      <c r="O317" s="8" t="s">
        <v>3199</v>
      </c>
      <c r="P317" s="8">
        <v>9970145888</v>
      </c>
      <c r="Q317" s="8">
        <v>9518556233</v>
      </c>
      <c r="R317" s="16"/>
      <c r="S317" s="16"/>
      <c r="T317" s="16" t="s">
        <v>6</v>
      </c>
      <c r="U317" s="16" t="s">
        <v>3181</v>
      </c>
      <c r="V317" s="121" t="s">
        <v>3200</v>
      </c>
      <c r="W317" s="16">
        <v>19.944617999999998</v>
      </c>
      <c r="X317" s="16">
        <v>75.398364999999998</v>
      </c>
      <c r="Y317" s="93" t="s">
        <v>2445</v>
      </c>
      <c r="Z317" s="14" t="e">
        <f ca="1">IF(_xludf.MAXIFS(#REF!,#REF!,D317)=0,"Before 31st Aug'23",_xludf.MAXIFS(#REF!,#REF!,D317))</f>
        <v>#NAME?</v>
      </c>
      <c r="AA317" s="8" t="e">
        <f>COUNTIFS(#REF!,E317,#REF!,"&gt;0")</f>
        <v>#REF!</v>
      </c>
      <c r="AB317" s="43">
        <v>0</v>
      </c>
      <c r="AC317" s="43">
        <v>0</v>
      </c>
      <c r="AD317" s="43">
        <v>0</v>
      </c>
      <c r="AE317" s="8" t="e">
        <f>VLOOKUP(D317,#REF!,5,0)</f>
        <v>#REF!</v>
      </c>
      <c r="AF317" s="8" t="e">
        <f t="shared" si="8"/>
        <v>#REF!</v>
      </c>
      <c r="AG317" s="43" t="s">
        <v>587</v>
      </c>
      <c r="AH317" s="43" t="s">
        <v>4</v>
      </c>
      <c r="AI317" s="93" t="s">
        <v>485</v>
      </c>
      <c r="AJ317" s="93" t="s">
        <v>589</v>
      </c>
      <c r="AK317" s="93" t="s">
        <v>637</v>
      </c>
      <c r="AL317" s="93">
        <v>9</v>
      </c>
      <c r="AM317" s="93" t="s">
        <v>242</v>
      </c>
      <c r="AN317" s="93" t="s">
        <v>3201</v>
      </c>
      <c r="AO317" s="96" t="s">
        <v>3202</v>
      </c>
      <c r="AP317" s="94" t="s">
        <v>3203</v>
      </c>
      <c r="AQ317" s="94" t="s">
        <v>1402</v>
      </c>
      <c r="AR317" s="96" t="s">
        <v>3204</v>
      </c>
      <c r="AS317" s="93" t="s">
        <v>3205</v>
      </c>
      <c r="AT317" s="93" t="s">
        <v>2282</v>
      </c>
      <c r="AU317" s="123"/>
      <c r="AV317" s="123"/>
      <c r="AW317" s="123"/>
      <c r="AX317" s="123"/>
      <c r="AY317" s="123"/>
      <c r="AZ317" s="123"/>
      <c r="BA317" s="123"/>
      <c r="BB317" s="123"/>
      <c r="BC317" s="123"/>
      <c r="BD317" s="123"/>
      <c r="BE317" s="123"/>
      <c r="BF317" s="123"/>
      <c r="BG317" s="123"/>
      <c r="BH317" s="123"/>
      <c r="BI317" s="123"/>
      <c r="BJ317" s="123"/>
      <c r="BK317" s="123"/>
    </row>
    <row r="318" spans="1:63" ht="13">
      <c r="A318" s="11">
        <v>317</v>
      </c>
      <c r="B318" s="81">
        <v>45692</v>
      </c>
      <c r="C318" s="8" t="s">
        <v>4</v>
      </c>
      <c r="D318" s="8" t="s">
        <v>471</v>
      </c>
      <c r="E318" s="12" t="str">
        <f t="shared" si="7"/>
        <v>JKWZ0121 - Mandwa - Anna Tyre Works</v>
      </c>
      <c r="F318" s="8" t="s">
        <v>3206</v>
      </c>
      <c r="G318" s="8" t="s">
        <v>469</v>
      </c>
      <c r="H318" s="8" t="s">
        <v>447</v>
      </c>
      <c r="I318" s="8"/>
      <c r="J318" s="8"/>
      <c r="K318" s="8" t="s">
        <v>580</v>
      </c>
      <c r="L318" s="16"/>
      <c r="M318" s="16" t="s">
        <v>581</v>
      </c>
      <c r="N318" s="8" t="s">
        <v>582</v>
      </c>
      <c r="O318" s="8" t="s">
        <v>3207</v>
      </c>
      <c r="P318" s="8">
        <v>7517034689</v>
      </c>
      <c r="Q318" s="8">
        <v>7559308226</v>
      </c>
      <c r="R318" s="16"/>
      <c r="S318" s="16"/>
      <c r="T318" s="16" t="s">
        <v>6</v>
      </c>
      <c r="U318" s="16" t="s">
        <v>623</v>
      </c>
      <c r="V318" s="121" t="s">
        <v>3208</v>
      </c>
      <c r="W318" s="16">
        <v>20.046833299999999</v>
      </c>
      <c r="X318" s="16">
        <v>76.370972199999997</v>
      </c>
      <c r="Y318" s="93" t="s">
        <v>2445</v>
      </c>
      <c r="Z318" s="14" t="e">
        <f ca="1">IF(_xludf.MAXIFS(#REF!,#REF!,D318)=0,"Before 31st Aug'23",_xludf.MAXIFS(#REF!,#REF!,D318))</f>
        <v>#NAME?</v>
      </c>
      <c r="AA318" s="8" t="e">
        <f>COUNTIFS(#REF!,E318,#REF!,"&gt;0")</f>
        <v>#REF!</v>
      </c>
      <c r="AB318" s="43">
        <v>0</v>
      </c>
      <c r="AC318" s="43">
        <v>0</v>
      </c>
      <c r="AD318" s="43">
        <v>0</v>
      </c>
      <c r="AE318" s="8" t="e">
        <f>VLOOKUP(D318,#REF!,5,0)</f>
        <v>#REF!</v>
      </c>
      <c r="AF318" s="8" t="e">
        <f t="shared" si="8"/>
        <v>#REF!</v>
      </c>
      <c r="AG318" s="43" t="s">
        <v>587</v>
      </c>
      <c r="AH318" s="43" t="s">
        <v>4</v>
      </c>
      <c r="AI318" s="93" t="s">
        <v>485</v>
      </c>
      <c r="AJ318" s="93" t="s">
        <v>709</v>
      </c>
      <c r="AK318" s="93" t="s">
        <v>603</v>
      </c>
      <c r="AL318" s="93">
        <v>8</v>
      </c>
      <c r="AM318" s="93"/>
      <c r="AN318" s="129" t="s">
        <v>3209</v>
      </c>
      <c r="AO318" s="96" t="s">
        <v>3210</v>
      </c>
      <c r="AP318" s="94" t="s">
        <v>3207</v>
      </c>
      <c r="AQ318" s="94" t="s">
        <v>1402</v>
      </c>
      <c r="AR318" s="96" t="s">
        <v>3211</v>
      </c>
      <c r="AS318" s="93" t="s">
        <v>3212</v>
      </c>
      <c r="AT318" s="93" t="s">
        <v>3167</v>
      </c>
      <c r="AU318" s="123"/>
      <c r="AV318" s="123"/>
      <c r="AW318" s="123"/>
      <c r="AX318" s="123"/>
      <c r="AY318" s="123"/>
      <c r="AZ318" s="123"/>
      <c r="BA318" s="123"/>
      <c r="BB318" s="123"/>
      <c r="BC318" s="123"/>
      <c r="BD318" s="123"/>
      <c r="BE318" s="123"/>
      <c r="BF318" s="123"/>
      <c r="BG318" s="123"/>
      <c r="BH318" s="123"/>
      <c r="BI318" s="123"/>
      <c r="BJ318" s="123"/>
      <c r="BK318" s="123"/>
    </row>
    <row r="319" spans="1:63" ht="13">
      <c r="A319" s="11">
        <v>318</v>
      </c>
      <c r="B319" s="81">
        <v>45692</v>
      </c>
      <c r="C319" s="8" t="s">
        <v>4</v>
      </c>
      <c r="D319" s="8" t="s">
        <v>470</v>
      </c>
      <c r="E319" s="12" t="str">
        <f t="shared" si="7"/>
        <v>JKWZ0122 - Mandwa - Samriddhi Tyre Service</v>
      </c>
      <c r="F319" s="8" t="s">
        <v>3213</v>
      </c>
      <c r="G319" s="8" t="s">
        <v>469</v>
      </c>
      <c r="H319" s="8" t="s">
        <v>447</v>
      </c>
      <c r="I319" s="8"/>
      <c r="J319" s="8"/>
      <c r="K319" s="8" t="s">
        <v>580</v>
      </c>
      <c r="L319" s="16"/>
      <c r="M319" s="16" t="s">
        <v>581</v>
      </c>
      <c r="N319" s="8" t="s">
        <v>582</v>
      </c>
      <c r="O319" s="8" t="s">
        <v>3214</v>
      </c>
      <c r="P319" s="8">
        <v>8788229364</v>
      </c>
      <c r="Q319" s="8">
        <v>9356737365</v>
      </c>
      <c r="R319" s="16" t="s">
        <v>3215</v>
      </c>
      <c r="S319" s="16">
        <v>443202</v>
      </c>
      <c r="T319" s="16" t="s">
        <v>6</v>
      </c>
      <c r="U319" s="16" t="s">
        <v>623</v>
      </c>
      <c r="V319" s="121" t="s">
        <v>3216</v>
      </c>
      <c r="W319" s="16">
        <v>20.047666700000001</v>
      </c>
      <c r="X319" s="16">
        <v>76.362499999999997</v>
      </c>
      <c r="Y319" s="93" t="s">
        <v>2445</v>
      </c>
      <c r="Z319" s="14" t="e">
        <f ca="1">IF(_xludf.MAXIFS(#REF!,#REF!,D319)=0,"Before 31st Aug'23",_xludf.MAXIFS(#REF!,#REF!,D319))</f>
        <v>#NAME?</v>
      </c>
      <c r="AA319" s="8" t="e">
        <f>COUNTIFS(#REF!,E319,#REF!,"&gt;0")</f>
        <v>#REF!</v>
      </c>
      <c r="AB319" s="43">
        <v>0</v>
      </c>
      <c r="AC319" s="43">
        <v>0</v>
      </c>
      <c r="AD319" s="43">
        <v>0</v>
      </c>
      <c r="AE319" s="8" t="e">
        <f>VLOOKUP(D319,#REF!,5,0)</f>
        <v>#REF!</v>
      </c>
      <c r="AF319" s="8" t="e">
        <f t="shared" si="8"/>
        <v>#REF!</v>
      </c>
      <c r="AG319" s="43" t="s">
        <v>587</v>
      </c>
      <c r="AH319" s="43" t="s">
        <v>4</v>
      </c>
      <c r="AI319" s="93" t="s">
        <v>8</v>
      </c>
      <c r="AJ319" s="93" t="s">
        <v>4</v>
      </c>
      <c r="AK319" s="93" t="s">
        <v>284</v>
      </c>
      <c r="AL319" s="93">
        <v>9</v>
      </c>
      <c r="AM319" s="93"/>
      <c r="AN319" s="93" t="s">
        <v>3217</v>
      </c>
      <c r="AO319" s="96" t="s">
        <v>3218</v>
      </c>
      <c r="AP319" s="94" t="s">
        <v>3219</v>
      </c>
      <c r="AQ319" s="94" t="s">
        <v>2479</v>
      </c>
      <c r="AR319" s="96" t="s">
        <v>3220</v>
      </c>
      <c r="AS319" s="93" t="s">
        <v>3221</v>
      </c>
      <c r="AT319" s="93" t="s">
        <v>3167</v>
      </c>
      <c r="AU319" s="123"/>
      <c r="AV319" s="123"/>
      <c r="AW319" s="123"/>
      <c r="AX319" s="123"/>
      <c r="AY319" s="123"/>
      <c r="AZ319" s="123"/>
      <c r="BA319" s="123"/>
      <c r="BB319" s="123"/>
      <c r="BC319" s="123"/>
      <c r="BD319" s="123"/>
      <c r="BE319" s="123"/>
      <c r="BF319" s="123"/>
      <c r="BG319" s="123"/>
      <c r="BH319" s="123"/>
      <c r="BI319" s="123"/>
      <c r="BJ319" s="123"/>
      <c r="BK319" s="123"/>
    </row>
    <row r="320" spans="1:63" ht="13">
      <c r="A320" s="11">
        <v>319</v>
      </c>
      <c r="B320" s="81">
        <v>45660</v>
      </c>
      <c r="C320" s="8" t="s">
        <v>4</v>
      </c>
      <c r="D320" s="8" t="s">
        <v>460</v>
      </c>
      <c r="E320" s="12" t="str">
        <f t="shared" si="7"/>
        <v>JKWZ0123 - Dongaon - Satguru Tyre Works</v>
      </c>
      <c r="F320" s="8" t="s">
        <v>3222</v>
      </c>
      <c r="G320" s="8" t="s">
        <v>482</v>
      </c>
      <c r="H320" s="8" t="s">
        <v>447</v>
      </c>
      <c r="I320" s="8"/>
      <c r="J320" s="8"/>
      <c r="K320" s="8" t="s">
        <v>580</v>
      </c>
      <c r="L320" s="16"/>
      <c r="M320" s="16" t="s">
        <v>581</v>
      </c>
      <c r="N320" s="8" t="s">
        <v>582</v>
      </c>
      <c r="O320" s="8" t="s">
        <v>3223</v>
      </c>
      <c r="P320" s="8">
        <v>8605536708</v>
      </c>
      <c r="Q320" s="8"/>
      <c r="R320" s="16"/>
      <c r="S320" s="16"/>
      <c r="T320" s="16" t="s">
        <v>6</v>
      </c>
      <c r="U320" s="16" t="s">
        <v>504</v>
      </c>
      <c r="V320" s="121" t="s">
        <v>3224</v>
      </c>
      <c r="W320" s="16">
        <v>20.204972999999999</v>
      </c>
      <c r="X320" s="16">
        <v>76.715280000000007</v>
      </c>
      <c r="Y320" s="93" t="s">
        <v>2445</v>
      </c>
      <c r="Z320" s="14" t="e">
        <f ca="1">IF(_xludf.MAXIFS(#REF!,#REF!,D320)=0,"Before 31st Aug'23",_xludf.MAXIFS(#REF!,#REF!,D320))</f>
        <v>#NAME?</v>
      </c>
      <c r="AA320" s="8" t="e">
        <f>COUNTIFS(#REF!,E320,#REF!,"&gt;0")</f>
        <v>#REF!</v>
      </c>
      <c r="AB320" s="43">
        <v>0</v>
      </c>
      <c r="AC320" s="43">
        <v>0</v>
      </c>
      <c r="AD320" s="43">
        <v>0</v>
      </c>
      <c r="AE320" s="8" t="e">
        <f>VLOOKUP(D320,#REF!,5,0)</f>
        <v>#REF!</v>
      </c>
      <c r="AF320" s="8" t="e">
        <f t="shared" si="8"/>
        <v>#REF!</v>
      </c>
      <c r="AG320" s="43" t="s">
        <v>587</v>
      </c>
      <c r="AH320" s="43" t="s">
        <v>4</v>
      </c>
      <c r="AI320" s="93" t="s">
        <v>485</v>
      </c>
      <c r="AJ320" s="93" t="s">
        <v>589</v>
      </c>
      <c r="AK320" s="93" t="s">
        <v>276</v>
      </c>
      <c r="AL320" s="93">
        <v>7</v>
      </c>
      <c r="AM320" s="93" t="s">
        <v>242</v>
      </c>
      <c r="AN320" s="93"/>
      <c r="AO320" s="96" t="s">
        <v>3225</v>
      </c>
      <c r="AP320" s="128" t="s">
        <v>3226</v>
      </c>
      <c r="AQ320" s="94" t="s">
        <v>628</v>
      </c>
      <c r="AR320" s="96" t="s">
        <v>3227</v>
      </c>
      <c r="AS320" s="93" t="s">
        <v>3228</v>
      </c>
      <c r="AT320" s="93" t="s">
        <v>3167</v>
      </c>
      <c r="AU320" s="123"/>
      <c r="AV320" s="123"/>
      <c r="AW320" s="123"/>
      <c r="AX320" s="123"/>
      <c r="AY320" s="123"/>
      <c r="AZ320" s="123"/>
      <c r="BA320" s="123"/>
      <c r="BB320" s="123"/>
      <c r="BC320" s="123"/>
      <c r="BD320" s="123"/>
      <c r="BE320" s="123"/>
      <c r="BF320" s="123"/>
      <c r="BG320" s="123"/>
      <c r="BH320" s="123"/>
      <c r="BI320" s="123"/>
      <c r="BJ320" s="123"/>
      <c r="BK320" s="123"/>
    </row>
    <row r="321" spans="1:63" ht="13">
      <c r="A321" s="11">
        <v>320</v>
      </c>
      <c r="B321" s="81">
        <v>45660</v>
      </c>
      <c r="C321" s="8" t="s">
        <v>4</v>
      </c>
      <c r="D321" s="8" t="s">
        <v>472</v>
      </c>
      <c r="E321" s="12" t="str">
        <f t="shared" si="7"/>
        <v>JKWZ0124 - Karanja - Jadhav Tyre Works</v>
      </c>
      <c r="F321" s="8" t="s">
        <v>3229</v>
      </c>
      <c r="G321" s="8" t="s">
        <v>501</v>
      </c>
      <c r="H321" s="8" t="s">
        <v>447</v>
      </c>
      <c r="I321" s="8"/>
      <c r="J321" s="8"/>
      <c r="K321" s="22" t="s">
        <v>633</v>
      </c>
      <c r="L321" s="16"/>
      <c r="M321" s="16" t="s">
        <v>581</v>
      </c>
      <c r="N321" s="8" t="s">
        <v>582</v>
      </c>
      <c r="O321" s="8" t="s">
        <v>3230</v>
      </c>
      <c r="P321" s="8">
        <v>9022104605</v>
      </c>
      <c r="Q321" s="8"/>
      <c r="R321" s="16"/>
      <c r="S321" s="16"/>
      <c r="T321" s="16" t="s">
        <v>6</v>
      </c>
      <c r="U321" s="16"/>
      <c r="V321" s="121" t="s">
        <v>3231</v>
      </c>
      <c r="W321" s="16">
        <v>20.52636</v>
      </c>
      <c r="X321" s="16">
        <v>77.556565000000006</v>
      </c>
      <c r="Y321" s="93" t="s">
        <v>2445</v>
      </c>
      <c r="Z321" s="14" t="e">
        <f ca="1">IF(_xludf.MAXIFS(#REF!,#REF!,D321)=0,"Before 31st Aug'23",_xludf.MAXIFS(#REF!,#REF!,D321))</f>
        <v>#NAME?</v>
      </c>
      <c r="AA321" s="8" t="e">
        <f>COUNTIFS(#REF!,E321,#REF!,"&gt;0")</f>
        <v>#REF!</v>
      </c>
      <c r="AB321" s="43">
        <v>0</v>
      </c>
      <c r="AC321" s="43">
        <v>0</v>
      </c>
      <c r="AD321" s="43">
        <v>0</v>
      </c>
      <c r="AE321" s="8" t="e">
        <f>VLOOKUP(D321,#REF!,5,0)</f>
        <v>#REF!</v>
      </c>
      <c r="AF321" s="8" t="e">
        <f t="shared" si="8"/>
        <v>#REF!</v>
      </c>
      <c r="AG321" s="63"/>
      <c r="AH321" s="63"/>
      <c r="AI321" s="93" t="s">
        <v>485</v>
      </c>
      <c r="AJ321" s="93" t="s">
        <v>589</v>
      </c>
      <c r="AK321" s="93" t="s">
        <v>637</v>
      </c>
      <c r="AL321" s="93">
        <v>10</v>
      </c>
      <c r="AM321" s="93"/>
      <c r="AN321" s="93"/>
      <c r="AO321" s="93"/>
      <c r="AP321" s="94"/>
      <c r="AQ321" s="94"/>
      <c r="AR321" s="93"/>
      <c r="AS321" s="93"/>
      <c r="AT321" s="93"/>
      <c r="AU321" s="123"/>
      <c r="AV321" s="123"/>
      <c r="AW321" s="123"/>
      <c r="AX321" s="123"/>
      <c r="AY321" s="123"/>
      <c r="AZ321" s="123"/>
      <c r="BA321" s="123"/>
      <c r="BB321" s="123"/>
      <c r="BC321" s="123"/>
      <c r="BD321" s="123"/>
      <c r="BE321" s="123"/>
      <c r="BF321" s="123"/>
      <c r="BG321" s="123"/>
      <c r="BH321" s="123"/>
      <c r="BI321" s="123"/>
      <c r="BJ321" s="123"/>
      <c r="BK321" s="123"/>
    </row>
    <row r="322" spans="1:63" ht="13">
      <c r="A322" s="11">
        <v>321</v>
      </c>
      <c r="B322" s="81">
        <v>45660</v>
      </c>
      <c r="C322" s="8" t="s">
        <v>4</v>
      </c>
      <c r="D322" s="8" t="s">
        <v>457</v>
      </c>
      <c r="E322" s="12" t="str">
        <f t="shared" si="7"/>
        <v>JKWZ0125 - Shingnapur Phata - Bihar Tyre Works</v>
      </c>
      <c r="F322" s="8" t="s">
        <v>1040</v>
      </c>
      <c r="G322" s="8" t="s">
        <v>488</v>
      </c>
      <c r="H322" s="8" t="s">
        <v>447</v>
      </c>
      <c r="I322" s="8"/>
      <c r="J322" s="8"/>
      <c r="K322" s="8" t="s">
        <v>580</v>
      </c>
      <c r="L322" s="16"/>
      <c r="M322" s="16" t="s">
        <v>581</v>
      </c>
      <c r="N322" s="8" t="s">
        <v>582</v>
      </c>
      <c r="O322" s="8" t="s">
        <v>3232</v>
      </c>
      <c r="P322" s="8">
        <v>9263295773</v>
      </c>
      <c r="Q322" s="8">
        <v>9234336316</v>
      </c>
      <c r="R322" s="16"/>
      <c r="S322" s="16"/>
      <c r="T322" s="16" t="s">
        <v>6</v>
      </c>
      <c r="U322" s="16" t="s">
        <v>265</v>
      </c>
      <c r="V322" s="121" t="s">
        <v>3233</v>
      </c>
      <c r="W322" s="16">
        <v>20.614017</v>
      </c>
      <c r="X322" s="16">
        <v>77.855587</v>
      </c>
      <c r="Y322" s="93" t="s">
        <v>2445</v>
      </c>
      <c r="Z322" s="14" t="e">
        <f ca="1">IF(_xludf.MAXIFS(#REF!,#REF!,D322)=0,"Before 31st Aug'23",_xludf.MAXIFS(#REF!,#REF!,D322))</f>
        <v>#NAME?</v>
      </c>
      <c r="AA322" s="8" t="e">
        <f>COUNTIFS(#REF!,E322,#REF!,"&gt;0")</f>
        <v>#REF!</v>
      </c>
      <c r="AB322" s="43">
        <v>0</v>
      </c>
      <c r="AC322" s="43">
        <v>0</v>
      </c>
      <c r="AD322" s="43">
        <v>0</v>
      </c>
      <c r="AE322" s="8" t="e">
        <f>VLOOKUP(D322,#REF!,5,0)</f>
        <v>#REF!</v>
      </c>
      <c r="AF322" s="8" t="e">
        <f t="shared" si="8"/>
        <v>#REF!</v>
      </c>
      <c r="AG322" s="43" t="s">
        <v>587</v>
      </c>
      <c r="AH322" s="43" t="s">
        <v>4</v>
      </c>
      <c r="AI322" s="93" t="s">
        <v>485</v>
      </c>
      <c r="AJ322" s="93" t="s">
        <v>589</v>
      </c>
      <c r="AK322" s="93" t="s">
        <v>276</v>
      </c>
      <c r="AL322" s="93">
        <v>7</v>
      </c>
      <c r="AM322" s="93" t="s">
        <v>242</v>
      </c>
      <c r="AN322" s="93" t="s">
        <v>3234</v>
      </c>
      <c r="AO322" s="96" t="s">
        <v>3235</v>
      </c>
      <c r="AP322" s="94" t="s">
        <v>3232</v>
      </c>
      <c r="AQ322" s="94" t="s">
        <v>2479</v>
      </c>
      <c r="AR322" s="96" t="s">
        <v>3236</v>
      </c>
      <c r="AS322" s="93" t="s">
        <v>3237</v>
      </c>
      <c r="AT322" s="93" t="s">
        <v>2282</v>
      </c>
      <c r="AU322" s="123"/>
      <c r="AV322" s="123"/>
      <c r="AW322" s="123"/>
      <c r="AX322" s="123"/>
      <c r="AY322" s="123"/>
      <c r="AZ322" s="123"/>
      <c r="BA322" s="123"/>
      <c r="BB322" s="123"/>
      <c r="BC322" s="123"/>
      <c r="BD322" s="123"/>
      <c r="BE322" s="123"/>
      <c r="BF322" s="123"/>
      <c r="BG322" s="123"/>
      <c r="BH322" s="123"/>
      <c r="BI322" s="123"/>
      <c r="BJ322" s="123"/>
      <c r="BK322" s="123"/>
    </row>
    <row r="323" spans="1:63" ht="13">
      <c r="A323" s="11">
        <v>322</v>
      </c>
      <c r="B323" s="81">
        <v>45660</v>
      </c>
      <c r="C323" s="8" t="s">
        <v>4</v>
      </c>
      <c r="D323" s="8" t="s">
        <v>3238</v>
      </c>
      <c r="E323" s="12" t="str">
        <f t="shared" si="7"/>
        <v>JKWZ0126 - Wardha - Surkahi Tyre Service</v>
      </c>
      <c r="F323" s="8" t="s">
        <v>3239</v>
      </c>
      <c r="G323" s="8" t="s">
        <v>163</v>
      </c>
      <c r="H323" s="8" t="s">
        <v>447</v>
      </c>
      <c r="I323" s="8"/>
      <c r="J323" s="8"/>
      <c r="K323" s="8" t="s">
        <v>633</v>
      </c>
      <c r="L323" s="16"/>
      <c r="M323" s="16" t="s">
        <v>581</v>
      </c>
      <c r="N323" s="8" t="s">
        <v>582</v>
      </c>
      <c r="O323" s="8" t="s">
        <v>3240</v>
      </c>
      <c r="P323" s="8">
        <v>9022433504</v>
      </c>
      <c r="Q323" s="8" t="s">
        <v>3241</v>
      </c>
      <c r="R323" s="16"/>
      <c r="S323" s="16"/>
      <c r="T323" s="16" t="s">
        <v>6</v>
      </c>
      <c r="U323" s="16" t="s">
        <v>163</v>
      </c>
      <c r="V323" s="121" t="s">
        <v>3242</v>
      </c>
      <c r="W323" s="16">
        <v>20.799272999999999</v>
      </c>
      <c r="X323" s="16">
        <v>78.366298</v>
      </c>
      <c r="Y323" s="93" t="s">
        <v>2445</v>
      </c>
      <c r="Z323" s="14" t="e">
        <f ca="1">IF(_xludf.MAXIFS(#REF!,#REF!,D323)=0,"Before 31st Aug'23",_xludf.MAXIFS(#REF!,#REF!,D323))</f>
        <v>#NAME?</v>
      </c>
      <c r="AA323" s="8" t="e">
        <f>COUNTIFS(#REF!,E323,#REF!,"&gt;0")</f>
        <v>#REF!</v>
      </c>
      <c r="AB323" s="43">
        <v>0</v>
      </c>
      <c r="AC323" s="43">
        <v>0</v>
      </c>
      <c r="AD323" s="43">
        <v>0</v>
      </c>
      <c r="AE323" s="8">
        <v>0</v>
      </c>
      <c r="AF323" s="8" t="e">
        <f t="shared" si="8"/>
        <v>#REF!</v>
      </c>
      <c r="AG323" s="43" t="s">
        <v>587</v>
      </c>
      <c r="AH323" s="63"/>
      <c r="AI323" s="93" t="s">
        <v>8</v>
      </c>
      <c r="AJ323" s="93" t="s">
        <v>4</v>
      </c>
      <c r="AK323" s="93" t="s">
        <v>276</v>
      </c>
      <c r="AL323" s="93">
        <v>8</v>
      </c>
      <c r="AM323" s="93" t="s">
        <v>240</v>
      </c>
      <c r="AN323" s="93" t="s">
        <v>3243</v>
      </c>
      <c r="AO323" s="96" t="s">
        <v>3244</v>
      </c>
      <c r="AP323" s="94" t="s">
        <v>3245</v>
      </c>
      <c r="AQ323" s="94" t="s">
        <v>2479</v>
      </c>
      <c r="AR323" s="96" t="s">
        <v>3246</v>
      </c>
      <c r="AS323" s="93" t="s">
        <v>3237</v>
      </c>
      <c r="AT323" s="93" t="s">
        <v>2282</v>
      </c>
      <c r="AU323" s="123"/>
      <c r="AV323" s="123"/>
      <c r="AW323" s="123"/>
      <c r="AX323" s="123"/>
      <c r="AY323" s="123"/>
      <c r="AZ323" s="123"/>
      <c r="BA323" s="123"/>
      <c r="BB323" s="123"/>
      <c r="BC323" s="123"/>
      <c r="BD323" s="123"/>
      <c r="BE323" s="123"/>
      <c r="BF323" s="123"/>
      <c r="BG323" s="123"/>
      <c r="BH323" s="123"/>
      <c r="BI323" s="123"/>
      <c r="BJ323" s="123"/>
      <c r="BK323" s="123"/>
    </row>
    <row r="324" spans="1:63" ht="13">
      <c r="A324" s="11">
        <v>323</v>
      </c>
      <c r="B324" s="50">
        <v>45674</v>
      </c>
      <c r="C324" s="11" t="s">
        <v>4</v>
      </c>
      <c r="D324" s="8" t="s">
        <v>455</v>
      </c>
      <c r="E324" s="12" t="str">
        <f t="shared" si="7"/>
        <v>JKSZ0037 - Warangal - Sai Mohan Tyre Works</v>
      </c>
      <c r="F324" s="8" t="s">
        <v>3247</v>
      </c>
      <c r="G324" s="8" t="s">
        <v>3248</v>
      </c>
      <c r="H324" s="8" t="s">
        <v>447</v>
      </c>
      <c r="I324" s="8" t="s">
        <v>3249</v>
      </c>
      <c r="J324" s="103" t="s">
        <v>485</v>
      </c>
      <c r="K324" s="103" t="s">
        <v>580</v>
      </c>
      <c r="L324" s="16"/>
      <c r="M324" s="16" t="s">
        <v>1042</v>
      </c>
      <c r="N324" s="8" t="s">
        <v>445</v>
      </c>
      <c r="O324" s="8" t="s">
        <v>3250</v>
      </c>
      <c r="P324" s="8">
        <v>9949191199</v>
      </c>
      <c r="Q324" s="8" t="s">
        <v>4</v>
      </c>
      <c r="R324" s="16" t="s">
        <v>3251</v>
      </c>
      <c r="S324" s="16">
        <v>506002</v>
      </c>
      <c r="T324" s="16" t="s">
        <v>69</v>
      </c>
      <c r="U324" s="16" t="s">
        <v>3248</v>
      </c>
      <c r="V324" s="121" t="s">
        <v>3252</v>
      </c>
      <c r="W324" s="90">
        <v>17.995471999999999</v>
      </c>
      <c r="X324" s="90">
        <v>79.595972000000003</v>
      </c>
      <c r="Y324" s="8" t="s">
        <v>445</v>
      </c>
      <c r="Z324" s="14" t="e">
        <f ca="1">IF(_xludf.MAXIFS(#REF!,#REF!,D324)=0,"Before 31st Aug'23",_xludf.MAXIFS(#REF!,#REF!,D324))</f>
        <v>#NAME?</v>
      </c>
      <c r="AA324" s="8" t="e">
        <f>COUNTIFS(#REF!,E324,#REF!,"&gt;0")</f>
        <v>#REF!</v>
      </c>
      <c r="AB324" s="43">
        <v>0</v>
      </c>
      <c r="AC324" s="43">
        <v>0</v>
      </c>
      <c r="AD324" s="43">
        <v>0</v>
      </c>
      <c r="AE324" s="8">
        <v>0</v>
      </c>
      <c r="AF324" s="8" t="e">
        <f t="shared" si="8"/>
        <v>#REF!</v>
      </c>
      <c r="AG324" s="97" t="s">
        <v>587</v>
      </c>
      <c r="AH324" s="97" t="s">
        <v>4</v>
      </c>
      <c r="AI324" s="93" t="s">
        <v>485</v>
      </c>
      <c r="AJ324" s="8" t="s">
        <v>589</v>
      </c>
      <c r="AK324" s="82" t="s">
        <v>603</v>
      </c>
      <c r="AL324" s="93">
        <v>8</v>
      </c>
      <c r="AM324" s="93" t="s">
        <v>224</v>
      </c>
      <c r="AN324" s="93" t="s">
        <v>3253</v>
      </c>
      <c r="AO324" s="93"/>
      <c r="AP324" s="94" t="s">
        <v>3250</v>
      </c>
      <c r="AQ324" s="94" t="s">
        <v>3254</v>
      </c>
      <c r="AR324" s="96" t="s">
        <v>3255</v>
      </c>
      <c r="AS324" s="93" t="s">
        <v>3256</v>
      </c>
      <c r="AT324" s="93" t="s">
        <v>3257</v>
      </c>
      <c r="AU324" s="130"/>
      <c r="AV324" s="130"/>
      <c r="AW324" s="130"/>
      <c r="AX324" s="130"/>
      <c r="AY324" s="130"/>
      <c r="AZ324" s="130"/>
      <c r="BA324" s="130"/>
      <c r="BB324" s="130"/>
      <c r="BC324" s="130"/>
      <c r="BD324" s="130"/>
      <c r="BE324" s="130"/>
      <c r="BF324" s="130"/>
      <c r="BG324" s="130"/>
      <c r="BH324" s="130"/>
      <c r="BI324" s="130"/>
      <c r="BJ324" s="130"/>
      <c r="BK324" s="130"/>
    </row>
    <row r="325" spans="1:63" ht="15.75" customHeight="1">
      <c r="A325" s="11">
        <v>324</v>
      </c>
      <c r="B325" s="81">
        <v>45702</v>
      </c>
      <c r="C325" s="8" t="s">
        <v>4</v>
      </c>
      <c r="D325" s="8" t="s">
        <v>474</v>
      </c>
      <c r="E325" s="12" t="str">
        <f t="shared" si="7"/>
        <v>JKWZ0127 - Butibori - Ya Taj Tyre Service</v>
      </c>
      <c r="F325" s="93" t="s">
        <v>3258</v>
      </c>
      <c r="G325" s="93" t="s">
        <v>497</v>
      </c>
      <c r="H325" s="93" t="s">
        <v>447</v>
      </c>
      <c r="I325" s="93" t="s">
        <v>3259</v>
      </c>
      <c r="J325" s="93" t="s">
        <v>485</v>
      </c>
      <c r="K325" s="93" t="s">
        <v>580</v>
      </c>
      <c r="L325" s="107"/>
      <c r="M325" s="97" t="s">
        <v>581</v>
      </c>
      <c r="N325" s="93" t="s">
        <v>1245</v>
      </c>
      <c r="O325" s="93" t="s">
        <v>3260</v>
      </c>
      <c r="P325" s="8">
        <v>7972812231</v>
      </c>
      <c r="Q325" s="93">
        <v>8873061237</v>
      </c>
      <c r="R325" s="97" t="s">
        <v>3261</v>
      </c>
      <c r="S325" s="94">
        <v>441108</v>
      </c>
      <c r="T325" s="97" t="s">
        <v>6</v>
      </c>
      <c r="U325" s="97" t="s">
        <v>138</v>
      </c>
      <c r="V325" s="131" t="s">
        <v>3262</v>
      </c>
      <c r="W325" s="94">
        <v>20.911744500000001</v>
      </c>
      <c r="X325" s="94">
        <v>78.983895399999994</v>
      </c>
      <c r="Y325" s="93" t="s">
        <v>1245</v>
      </c>
      <c r="Z325" s="14" t="e">
        <f ca="1">IF(_xludf.MAXIFS(#REF!,#REF!,D325)=0,"Before 31st Aug'23",_xludf.MAXIFS(#REF!,#REF!,D325))</f>
        <v>#NAME?</v>
      </c>
      <c r="AA325" s="8" t="e">
        <f>COUNTIFS(#REF!,E325,#REF!,"&gt;0")</f>
        <v>#REF!</v>
      </c>
      <c r="AB325" s="43">
        <v>0</v>
      </c>
      <c r="AC325" s="43">
        <v>0</v>
      </c>
      <c r="AD325" s="43">
        <v>0</v>
      </c>
      <c r="AE325" s="8" t="e">
        <f>VLOOKUP(D325,#REF!,5,0)</f>
        <v>#REF!</v>
      </c>
      <c r="AF325" s="8" t="e">
        <f t="shared" si="8"/>
        <v>#REF!</v>
      </c>
      <c r="AG325" s="97" t="s">
        <v>587</v>
      </c>
      <c r="AH325" s="97" t="s">
        <v>4</v>
      </c>
      <c r="AI325" s="93" t="s">
        <v>485</v>
      </c>
      <c r="AJ325" s="93" t="s">
        <v>589</v>
      </c>
      <c r="AK325" s="93" t="s">
        <v>276</v>
      </c>
      <c r="AL325" s="93">
        <v>9</v>
      </c>
      <c r="AM325" s="93"/>
      <c r="AN325" s="97" t="s">
        <v>3263</v>
      </c>
      <c r="AO325" s="132" t="s">
        <v>3264</v>
      </c>
      <c r="AP325" s="97" t="s">
        <v>3265</v>
      </c>
      <c r="AQ325" s="97" t="s">
        <v>1710</v>
      </c>
      <c r="AR325" s="132" t="s">
        <v>3266</v>
      </c>
      <c r="AS325" s="93" t="s">
        <v>3267</v>
      </c>
      <c r="AT325" s="93" t="s">
        <v>3257</v>
      </c>
      <c r="AU325" s="130"/>
      <c r="AV325" s="130"/>
      <c r="AW325" s="130"/>
      <c r="AX325" s="130"/>
      <c r="AY325" s="130"/>
      <c r="AZ325" s="130"/>
      <c r="BA325" s="130"/>
      <c r="BB325" s="130"/>
      <c r="BC325" s="130"/>
      <c r="BD325" s="130"/>
      <c r="BE325" s="130"/>
      <c r="BF325" s="130"/>
      <c r="BG325" s="130"/>
      <c r="BH325" s="130"/>
      <c r="BI325" s="130"/>
      <c r="BJ325" s="130"/>
      <c r="BK325" s="130"/>
    </row>
    <row r="326" spans="1:63" ht="15.75" customHeight="1">
      <c r="A326" s="11">
        <v>325</v>
      </c>
      <c r="B326" s="99">
        <v>45709</v>
      </c>
      <c r="C326" s="93" t="s">
        <v>4</v>
      </c>
      <c r="D326" s="93" t="s">
        <v>477</v>
      </c>
      <c r="E326" s="12" t="str">
        <f t="shared" si="7"/>
        <v>JKWZ0128 - Allapalli - Jay Maa Kali Tyre Workshop</v>
      </c>
      <c r="F326" s="93" t="s">
        <v>478</v>
      </c>
      <c r="G326" s="93" t="s">
        <v>3268</v>
      </c>
      <c r="H326" s="93" t="s">
        <v>447</v>
      </c>
      <c r="I326" s="93" t="s">
        <v>415</v>
      </c>
      <c r="J326" s="93" t="s">
        <v>485</v>
      </c>
      <c r="K326" s="93" t="s">
        <v>580</v>
      </c>
      <c r="L326" s="107"/>
      <c r="M326" s="97" t="s">
        <v>581</v>
      </c>
      <c r="N326" s="93" t="s">
        <v>582</v>
      </c>
      <c r="O326" s="93" t="s">
        <v>3269</v>
      </c>
      <c r="P326" s="93">
        <v>9406381118</v>
      </c>
      <c r="Q326" s="93">
        <v>6266993876</v>
      </c>
      <c r="R326" s="94" t="s">
        <v>3270</v>
      </c>
      <c r="S326" s="94">
        <v>442705</v>
      </c>
      <c r="T326" s="97" t="s">
        <v>6</v>
      </c>
      <c r="U326" s="97" t="s">
        <v>3271</v>
      </c>
      <c r="V326" s="133" t="s">
        <v>3272</v>
      </c>
      <c r="W326" s="94">
        <v>19.465194400000001</v>
      </c>
      <c r="X326" s="94">
        <v>79.995166699999999</v>
      </c>
      <c r="Y326" s="93" t="s">
        <v>1245</v>
      </c>
      <c r="Z326" s="14" t="e">
        <f ca="1">IF(_xludf.MAXIFS(#REF!,#REF!,D326)=0,"Before 31st Aug'23",_xludf.MAXIFS(#REF!,#REF!,D326))</f>
        <v>#NAME?</v>
      </c>
      <c r="AA326" s="8" t="e">
        <f>COUNTIFS(#REF!,E326,#REF!,"&gt;0")</f>
        <v>#REF!</v>
      </c>
      <c r="AB326" s="43">
        <v>0</v>
      </c>
      <c r="AC326" s="43">
        <v>0</v>
      </c>
      <c r="AD326" s="43">
        <v>0</v>
      </c>
      <c r="AE326" s="8">
        <v>0</v>
      </c>
      <c r="AF326" s="8" t="e">
        <f t="shared" si="8"/>
        <v>#REF!</v>
      </c>
      <c r="AG326" s="97" t="s">
        <v>587</v>
      </c>
      <c r="AH326" s="97" t="s">
        <v>4</v>
      </c>
      <c r="AI326" s="93" t="s">
        <v>485</v>
      </c>
      <c r="AJ326" s="93" t="s">
        <v>709</v>
      </c>
      <c r="AK326" s="93" t="s">
        <v>603</v>
      </c>
      <c r="AL326" s="93">
        <v>9</v>
      </c>
      <c r="AM326" s="93"/>
      <c r="AN326" s="94" t="s">
        <v>3273</v>
      </c>
      <c r="AO326" s="96" t="s">
        <v>3274</v>
      </c>
      <c r="AP326" s="97" t="s">
        <v>3269</v>
      </c>
      <c r="AQ326" s="97" t="s">
        <v>2479</v>
      </c>
      <c r="AR326" s="96" t="s">
        <v>3275</v>
      </c>
      <c r="AS326" s="93" t="s">
        <v>3276</v>
      </c>
      <c r="AT326" s="93" t="s">
        <v>3167</v>
      </c>
      <c r="AU326" s="123"/>
      <c r="AV326" s="123"/>
      <c r="AW326" s="123"/>
      <c r="AX326" s="123"/>
      <c r="AY326" s="123"/>
      <c r="AZ326" s="123"/>
      <c r="BA326" s="123"/>
      <c r="BB326" s="123"/>
      <c r="BC326" s="123"/>
      <c r="BD326" s="123"/>
      <c r="BE326" s="123"/>
      <c r="BF326" s="123"/>
      <c r="BG326" s="123"/>
      <c r="BH326" s="123"/>
      <c r="BI326" s="123"/>
      <c r="BJ326" s="123"/>
      <c r="BK326" s="123"/>
    </row>
    <row r="327" spans="1:63" ht="13">
      <c r="A327" s="11">
        <v>326</v>
      </c>
      <c r="B327" s="99">
        <v>45742</v>
      </c>
      <c r="C327" s="8" t="s">
        <v>4</v>
      </c>
      <c r="D327" s="110" t="s">
        <v>511</v>
      </c>
      <c r="E327" s="12" t="str">
        <f t="shared" si="7"/>
        <v>JKEZ0086 - Kalinganagar - Tegiya Tyre Shop</v>
      </c>
      <c r="F327" s="93" t="s">
        <v>2807</v>
      </c>
      <c r="G327" s="93" t="s">
        <v>182</v>
      </c>
      <c r="H327" s="8" t="s">
        <v>447</v>
      </c>
      <c r="I327" s="107"/>
      <c r="J327" s="93" t="s">
        <v>485</v>
      </c>
      <c r="K327" s="103" t="s">
        <v>580</v>
      </c>
      <c r="L327" s="107"/>
      <c r="M327" s="97" t="s">
        <v>666</v>
      </c>
      <c r="N327" s="93"/>
      <c r="O327" s="93" t="s">
        <v>3277</v>
      </c>
      <c r="P327" s="93" t="s">
        <v>3278</v>
      </c>
      <c r="Q327" s="93">
        <v>8093360217</v>
      </c>
      <c r="R327" s="94" t="s">
        <v>3279</v>
      </c>
      <c r="S327" s="94">
        <v>755026</v>
      </c>
      <c r="T327" s="97" t="s">
        <v>3</v>
      </c>
      <c r="U327" s="97" t="s">
        <v>137</v>
      </c>
      <c r="V327" s="100" t="s">
        <v>3280</v>
      </c>
      <c r="W327" s="94">
        <v>20.9168965</v>
      </c>
      <c r="X327" s="94">
        <v>86.034382399999998</v>
      </c>
      <c r="Y327" s="93"/>
      <c r="Z327" s="107"/>
      <c r="AA327" s="8" t="e">
        <f>COUNTIFS(#REF!,E327,#REF!,"&gt;0")</f>
        <v>#REF!</v>
      </c>
      <c r="AB327" s="43">
        <v>0</v>
      </c>
      <c r="AC327" s="43">
        <v>0</v>
      </c>
      <c r="AD327" s="43">
        <v>0</v>
      </c>
      <c r="AE327" s="8">
        <v>0</v>
      </c>
      <c r="AF327" s="8" t="e">
        <f t="shared" si="8"/>
        <v>#REF!</v>
      </c>
      <c r="AG327" s="107"/>
      <c r="AH327" s="107"/>
      <c r="AI327" s="93" t="s">
        <v>485</v>
      </c>
      <c r="AJ327" s="8" t="s">
        <v>589</v>
      </c>
      <c r="AK327" s="82" t="s">
        <v>284</v>
      </c>
      <c r="AL327" s="93">
        <v>7</v>
      </c>
      <c r="AM327" s="93" t="s">
        <v>240</v>
      </c>
      <c r="AN327" s="94" t="s">
        <v>3281</v>
      </c>
      <c r="AO327" s="96" t="s">
        <v>3282</v>
      </c>
      <c r="AP327" s="97" t="s">
        <v>3283</v>
      </c>
      <c r="AQ327" s="97" t="s">
        <v>722</v>
      </c>
      <c r="AR327" s="96" t="s">
        <v>3284</v>
      </c>
      <c r="AS327" s="97" t="s">
        <v>3285</v>
      </c>
      <c r="AT327" s="93" t="s">
        <v>2282</v>
      </c>
      <c r="AU327" s="123"/>
      <c r="AV327" s="123"/>
      <c r="AW327" s="123"/>
      <c r="AX327" s="123"/>
      <c r="AY327" s="123"/>
      <c r="AZ327" s="123"/>
      <c r="BA327" s="123"/>
      <c r="BB327" s="123"/>
      <c r="BC327" s="123"/>
      <c r="BD327" s="123"/>
      <c r="BE327" s="123"/>
      <c r="BF327" s="123"/>
      <c r="BG327" s="123"/>
      <c r="BH327" s="123"/>
      <c r="BI327" s="123"/>
      <c r="BJ327" s="123"/>
      <c r="BK327" s="123"/>
    </row>
    <row r="328" spans="1:63" ht="13">
      <c r="A328" s="11">
        <v>327</v>
      </c>
      <c r="B328" s="99">
        <v>45747</v>
      </c>
      <c r="C328" s="8" t="s">
        <v>4</v>
      </c>
      <c r="D328" s="93" t="s">
        <v>3286</v>
      </c>
      <c r="E328" s="12" t="str">
        <f t="shared" si="7"/>
        <v>JKWZ0129 - Umred - K.G.N Tyre workshop</v>
      </c>
      <c r="F328" s="103" t="s">
        <v>3287</v>
      </c>
      <c r="G328" s="93" t="s">
        <v>3288</v>
      </c>
      <c r="H328" s="8" t="s">
        <v>447</v>
      </c>
      <c r="I328" s="107"/>
      <c r="J328" s="93" t="s">
        <v>485</v>
      </c>
      <c r="K328" s="103" t="s">
        <v>580</v>
      </c>
      <c r="L328" s="107"/>
      <c r="M328" s="97" t="s">
        <v>581</v>
      </c>
      <c r="N328" s="93"/>
      <c r="O328" s="93" t="s">
        <v>3289</v>
      </c>
      <c r="P328" s="93">
        <v>9309963806</v>
      </c>
      <c r="Q328" s="93">
        <v>8651027693</v>
      </c>
      <c r="R328" s="93" t="s">
        <v>3290</v>
      </c>
      <c r="S328" s="93"/>
      <c r="T328" s="97" t="s">
        <v>6</v>
      </c>
      <c r="U328" s="97" t="s">
        <v>138</v>
      </c>
      <c r="V328" s="100" t="s">
        <v>3291</v>
      </c>
      <c r="W328" s="118">
        <v>20.788914999999999</v>
      </c>
      <c r="X328" s="55">
        <v>79.318726999999996</v>
      </c>
      <c r="Y328" s="93"/>
      <c r="Z328" s="107"/>
      <c r="AA328" s="8" t="e">
        <f>COUNTIFS(#REF!,E328,#REF!,"&gt;0")</f>
        <v>#REF!</v>
      </c>
      <c r="AB328" s="43">
        <v>0</v>
      </c>
      <c r="AC328" s="43">
        <v>0</v>
      </c>
      <c r="AD328" s="43">
        <v>0</v>
      </c>
      <c r="AE328" s="8">
        <v>0</v>
      </c>
      <c r="AF328" s="8" t="e">
        <f t="shared" si="8"/>
        <v>#REF!</v>
      </c>
      <c r="AG328" s="107"/>
      <c r="AH328" s="107"/>
      <c r="AI328" s="93" t="s">
        <v>485</v>
      </c>
      <c r="AJ328" s="8" t="s">
        <v>589</v>
      </c>
      <c r="AK328" s="93" t="s">
        <v>603</v>
      </c>
      <c r="AL328" s="93">
        <v>9</v>
      </c>
      <c r="AM328" s="93" t="s">
        <v>240</v>
      </c>
      <c r="AN328" s="94" t="s">
        <v>3292</v>
      </c>
      <c r="AO328" s="96" t="s">
        <v>3293</v>
      </c>
      <c r="AP328" s="97" t="s">
        <v>3294</v>
      </c>
      <c r="AQ328" s="97" t="s">
        <v>593</v>
      </c>
      <c r="AR328" s="96" t="s">
        <v>3295</v>
      </c>
      <c r="AS328" s="94" t="s">
        <v>3296</v>
      </c>
      <c r="AT328" s="93" t="s">
        <v>2282</v>
      </c>
      <c r="AU328" s="123"/>
      <c r="AV328" s="123"/>
      <c r="AW328" s="123"/>
      <c r="AX328" s="123"/>
      <c r="AY328" s="123"/>
      <c r="AZ328" s="123"/>
      <c r="BA328" s="123"/>
      <c r="BB328" s="123"/>
      <c r="BC328" s="123"/>
      <c r="BD328" s="123"/>
      <c r="BE328" s="123"/>
      <c r="BF328" s="123"/>
      <c r="BG328" s="123"/>
      <c r="BH328" s="123"/>
      <c r="BI328" s="123"/>
      <c r="BJ328" s="123"/>
      <c r="BK328" s="123"/>
    </row>
    <row r="329" spans="1:63" ht="13">
      <c r="A329" s="11">
        <v>328</v>
      </c>
      <c r="B329" s="99">
        <v>45758</v>
      </c>
      <c r="C329" s="8" t="s">
        <v>4</v>
      </c>
      <c r="D329" s="110" t="s">
        <v>490</v>
      </c>
      <c r="E329" s="12" t="str">
        <f t="shared" si="7"/>
        <v>JKEZ0087 - Bansjor - Raju Tyre Shop</v>
      </c>
      <c r="F329" s="93" t="s">
        <v>3297</v>
      </c>
      <c r="G329" s="93" t="s">
        <v>290</v>
      </c>
      <c r="H329" s="8" t="s">
        <v>447</v>
      </c>
      <c r="I329" s="107"/>
      <c r="J329" s="93" t="s">
        <v>485</v>
      </c>
      <c r="K329" s="103" t="s">
        <v>580</v>
      </c>
      <c r="L329" s="107"/>
      <c r="M329" s="97" t="s">
        <v>666</v>
      </c>
      <c r="N329" s="93"/>
      <c r="O329" s="93" t="s">
        <v>3298</v>
      </c>
      <c r="P329" s="8">
        <v>7735949252</v>
      </c>
      <c r="Q329" s="93" t="s">
        <v>18</v>
      </c>
      <c r="R329" s="118" t="s">
        <v>3299</v>
      </c>
      <c r="S329" s="94">
        <v>835226</v>
      </c>
      <c r="T329" s="97" t="s">
        <v>16</v>
      </c>
      <c r="U329" s="97" t="s">
        <v>187</v>
      </c>
      <c r="V329" s="100" t="s">
        <v>3300</v>
      </c>
      <c r="W329" s="94">
        <v>22.427894999999999</v>
      </c>
      <c r="X329" s="94">
        <v>84.704606999999996</v>
      </c>
      <c r="Y329" s="93"/>
      <c r="Z329" s="63"/>
      <c r="AA329" s="8" t="e">
        <f>COUNTIFS(#REF!,E329,#REF!,"&gt;0")</f>
        <v>#REF!</v>
      </c>
      <c r="AB329" s="43">
        <v>0</v>
      </c>
      <c r="AC329" s="43">
        <v>0</v>
      </c>
      <c r="AD329" s="43">
        <v>0</v>
      </c>
      <c r="AE329" s="8" t="e">
        <f>VLOOKUP(D329,#REF!,5,0)</f>
        <v>#REF!</v>
      </c>
      <c r="AF329" s="8" t="e">
        <f t="shared" si="8"/>
        <v>#REF!</v>
      </c>
      <c r="AG329" s="63"/>
      <c r="AH329" s="63"/>
      <c r="AI329" s="93" t="s">
        <v>485</v>
      </c>
      <c r="AJ329" s="93" t="s">
        <v>709</v>
      </c>
      <c r="AK329" s="82" t="s">
        <v>284</v>
      </c>
      <c r="AL329" s="93">
        <v>8</v>
      </c>
      <c r="AM329" s="93" t="s">
        <v>240</v>
      </c>
      <c r="AN329" s="94" t="s">
        <v>3301</v>
      </c>
      <c r="AO329" s="96" t="s">
        <v>3302</v>
      </c>
      <c r="AP329" s="97" t="s">
        <v>3298</v>
      </c>
      <c r="AQ329" s="97" t="s">
        <v>593</v>
      </c>
      <c r="AR329" s="96" t="s">
        <v>3303</v>
      </c>
      <c r="AS329" s="97" t="s">
        <v>3304</v>
      </c>
      <c r="AT329" s="93" t="s">
        <v>2282</v>
      </c>
      <c r="AU329" s="123"/>
      <c r="AV329" s="123"/>
      <c r="AW329" s="123"/>
      <c r="AX329" s="123"/>
      <c r="AY329" s="123"/>
      <c r="AZ329" s="123"/>
      <c r="BA329" s="123"/>
      <c r="BB329" s="123"/>
      <c r="BC329" s="123"/>
      <c r="BD329" s="123"/>
      <c r="BE329" s="123"/>
      <c r="BF329" s="123"/>
      <c r="BG329" s="123"/>
      <c r="BH329" s="123"/>
      <c r="BI329" s="123"/>
      <c r="BJ329" s="123"/>
      <c r="BK329" s="123"/>
    </row>
    <row r="330" spans="1:63" ht="13">
      <c r="A330" s="11">
        <v>329</v>
      </c>
      <c r="B330" s="99">
        <v>45770</v>
      </c>
      <c r="C330" s="8" t="s">
        <v>4</v>
      </c>
      <c r="D330" s="8" t="s">
        <v>492</v>
      </c>
      <c r="E330" s="12" t="str">
        <f t="shared" si="7"/>
        <v>JKSZ0038 - Bellary - Gammon Tyre India</v>
      </c>
      <c r="F330" s="93" t="s">
        <v>3305</v>
      </c>
      <c r="G330" s="93" t="s">
        <v>341</v>
      </c>
      <c r="H330" s="8" t="s">
        <v>447</v>
      </c>
      <c r="I330" s="107"/>
      <c r="J330" s="93" t="s">
        <v>485</v>
      </c>
      <c r="K330" s="103" t="s">
        <v>580</v>
      </c>
      <c r="L330" s="107"/>
      <c r="M330" s="16" t="s">
        <v>1042</v>
      </c>
      <c r="N330" s="93"/>
      <c r="O330" s="93" t="s">
        <v>3306</v>
      </c>
      <c r="P330" s="8">
        <v>8292970291</v>
      </c>
      <c r="Q330" s="93" t="s">
        <v>18</v>
      </c>
      <c r="R330" s="94" t="s">
        <v>3307</v>
      </c>
      <c r="S330" s="94">
        <v>583123</v>
      </c>
      <c r="T330" s="97" t="s">
        <v>27</v>
      </c>
      <c r="U330" s="97" t="s">
        <v>3308</v>
      </c>
      <c r="V330" s="100" t="s">
        <v>3309</v>
      </c>
      <c r="W330" s="118">
        <v>15.216438</v>
      </c>
      <c r="X330" s="118">
        <v>76.636520000000004</v>
      </c>
      <c r="Y330" s="93"/>
      <c r="Z330" s="63"/>
      <c r="AA330" s="8" t="e">
        <f>COUNTIFS(#REF!,E330,#REF!,"&gt;0")</f>
        <v>#REF!</v>
      </c>
      <c r="AB330" s="43">
        <v>0</v>
      </c>
      <c r="AC330" s="43">
        <v>0</v>
      </c>
      <c r="AD330" s="43">
        <v>0</v>
      </c>
      <c r="AE330" s="8" t="e">
        <f>VLOOKUP(D330,#REF!,5,0)</f>
        <v>#REF!</v>
      </c>
      <c r="AF330" s="8" t="e">
        <f t="shared" si="8"/>
        <v>#REF!</v>
      </c>
      <c r="AG330" s="63"/>
      <c r="AH330" s="63"/>
      <c r="AI330" s="93" t="s">
        <v>485</v>
      </c>
      <c r="AJ330" s="93" t="s">
        <v>709</v>
      </c>
      <c r="AK330" s="82" t="s">
        <v>284</v>
      </c>
      <c r="AL330" s="93">
        <v>7</v>
      </c>
      <c r="AM330" s="93" t="s">
        <v>240</v>
      </c>
      <c r="AN330" s="94" t="s">
        <v>3310</v>
      </c>
      <c r="AO330" s="96" t="s">
        <v>3311</v>
      </c>
      <c r="AP330" s="97" t="s">
        <v>3306</v>
      </c>
      <c r="AQ330" s="97" t="s">
        <v>722</v>
      </c>
      <c r="AR330" s="96" t="s">
        <v>3312</v>
      </c>
      <c r="AS330" s="97" t="s">
        <v>3313</v>
      </c>
      <c r="AT330" s="93" t="s">
        <v>2282</v>
      </c>
      <c r="AU330" s="123"/>
      <c r="AV330" s="123"/>
      <c r="AW330" s="123"/>
      <c r="AX330" s="123"/>
      <c r="AY330" s="123"/>
      <c r="AZ330" s="123"/>
      <c r="BA330" s="123"/>
      <c r="BB330" s="123"/>
      <c r="BC330" s="123"/>
      <c r="BD330" s="123"/>
      <c r="BE330" s="123"/>
      <c r="BF330" s="123"/>
      <c r="BG330" s="123"/>
      <c r="BH330" s="123"/>
      <c r="BI330" s="123"/>
      <c r="BJ330" s="123"/>
      <c r="BK330" s="123"/>
    </row>
    <row r="331" spans="1:63" ht="13">
      <c r="A331" s="11">
        <v>330</v>
      </c>
      <c r="B331" s="99">
        <v>45776</v>
      </c>
      <c r="C331" s="8" t="s">
        <v>4</v>
      </c>
      <c r="D331" s="93" t="s">
        <v>493</v>
      </c>
      <c r="E331" s="12" t="str">
        <f t="shared" si="7"/>
        <v>JKWZ0130 - Pune - Mata Tyre Work</v>
      </c>
      <c r="F331" s="93" t="s">
        <v>3314</v>
      </c>
      <c r="G331" s="93" t="s">
        <v>277</v>
      </c>
      <c r="H331" s="8" t="s">
        <v>447</v>
      </c>
      <c r="I331" s="107"/>
      <c r="J331" s="93" t="s">
        <v>485</v>
      </c>
      <c r="K331" s="103" t="s">
        <v>580</v>
      </c>
      <c r="L331" s="107"/>
      <c r="M331" s="97" t="s">
        <v>581</v>
      </c>
      <c r="N331" s="93"/>
      <c r="O331" s="93" t="s">
        <v>3315</v>
      </c>
      <c r="P331" s="8">
        <v>9588459241</v>
      </c>
      <c r="Q331" s="93" t="s">
        <v>18</v>
      </c>
      <c r="R331" s="94"/>
      <c r="S331" s="107"/>
      <c r="T331" s="97" t="s">
        <v>6</v>
      </c>
      <c r="U331" s="97" t="s">
        <v>277</v>
      </c>
      <c r="V331" s="100" t="s">
        <v>3316</v>
      </c>
      <c r="W331" s="118">
        <v>18.667836999999999</v>
      </c>
      <c r="X331" s="118">
        <v>73.727868999999998</v>
      </c>
      <c r="Y331" s="93"/>
      <c r="Z331" s="63"/>
      <c r="AA331" s="8" t="e">
        <f>COUNTIFS(#REF!,E331,#REF!,"&gt;0")</f>
        <v>#REF!</v>
      </c>
      <c r="AB331" s="43">
        <v>0</v>
      </c>
      <c r="AC331" s="43">
        <v>0</v>
      </c>
      <c r="AD331" s="43">
        <v>0</v>
      </c>
      <c r="AE331" s="8">
        <v>0</v>
      </c>
      <c r="AF331" s="8" t="e">
        <f t="shared" si="8"/>
        <v>#REF!</v>
      </c>
      <c r="AG331" s="107"/>
      <c r="AH331" s="107"/>
      <c r="AI331" s="93" t="s">
        <v>485</v>
      </c>
      <c r="AJ331" s="8" t="s">
        <v>589</v>
      </c>
      <c r="AK331" s="82" t="s">
        <v>3317</v>
      </c>
      <c r="AL331" s="93">
        <v>9</v>
      </c>
      <c r="AM331" s="93" t="s">
        <v>240</v>
      </c>
      <c r="AN331" s="94" t="s">
        <v>3318</v>
      </c>
      <c r="AO331" s="96" t="s">
        <v>3319</v>
      </c>
      <c r="AP331" s="94" t="s">
        <v>3320</v>
      </c>
      <c r="AQ331" s="94" t="s">
        <v>593</v>
      </c>
      <c r="AR331" s="96" t="s">
        <v>3321</v>
      </c>
      <c r="AS331" s="94" t="s">
        <v>3322</v>
      </c>
      <c r="AT331" s="93" t="s">
        <v>2282</v>
      </c>
      <c r="AU331" s="123"/>
      <c r="AV331" s="123"/>
      <c r="AW331" s="123"/>
      <c r="AX331" s="123"/>
      <c r="AY331" s="123"/>
      <c r="AZ331" s="123"/>
      <c r="BA331" s="123"/>
      <c r="BB331" s="123"/>
      <c r="BC331" s="123"/>
      <c r="BD331" s="123"/>
      <c r="BE331" s="123"/>
      <c r="BF331" s="123"/>
      <c r="BG331" s="123"/>
      <c r="BH331" s="123"/>
      <c r="BI331" s="123"/>
      <c r="BJ331" s="123"/>
      <c r="BK331" s="123"/>
    </row>
    <row r="332" spans="1:63" ht="13">
      <c r="A332" s="11">
        <v>331</v>
      </c>
      <c r="B332" s="99">
        <v>45804</v>
      </c>
      <c r="C332" s="8" t="s">
        <v>4</v>
      </c>
      <c r="D332" s="93" t="s">
        <v>496</v>
      </c>
      <c r="E332" s="12" t="str">
        <f t="shared" si="7"/>
        <v>JKWZ0131 - Soundad - KGN Tyre Service</v>
      </c>
      <c r="F332" s="8" t="s">
        <v>1219</v>
      </c>
      <c r="G332" s="93" t="s">
        <v>656</v>
      </c>
      <c r="H332" s="8" t="s">
        <v>447</v>
      </c>
      <c r="I332" s="107"/>
      <c r="J332" s="93" t="s">
        <v>485</v>
      </c>
      <c r="K332" s="103" t="s">
        <v>580</v>
      </c>
      <c r="L332" s="107"/>
      <c r="M332" s="97" t="s">
        <v>581</v>
      </c>
      <c r="N332" s="93"/>
      <c r="O332" s="8" t="s">
        <v>3323</v>
      </c>
      <c r="P332" s="8">
        <v>7033620705</v>
      </c>
      <c r="Q332" s="93" t="s">
        <v>18</v>
      </c>
      <c r="R332" s="94" t="s">
        <v>3324</v>
      </c>
      <c r="S332" s="94">
        <v>441806</v>
      </c>
      <c r="T332" s="97" t="s">
        <v>6</v>
      </c>
      <c r="U332" s="134" t="s">
        <v>208</v>
      </c>
      <c r="V332" s="100" t="s">
        <v>3325</v>
      </c>
      <c r="W332" s="118">
        <v>21.084319000000001</v>
      </c>
      <c r="X332" s="118">
        <v>80.077956999999998</v>
      </c>
      <c r="Y332" s="93"/>
      <c r="Z332" s="63"/>
      <c r="AA332" s="8" t="e">
        <f>COUNTIFS(#REF!,E332,#REF!,"&gt;0")</f>
        <v>#REF!</v>
      </c>
      <c r="AB332" s="43">
        <v>0</v>
      </c>
      <c r="AC332" s="43">
        <v>0</v>
      </c>
      <c r="AD332" s="43">
        <v>0</v>
      </c>
      <c r="AE332" s="8">
        <v>0</v>
      </c>
      <c r="AF332" s="8" t="e">
        <f t="shared" si="8"/>
        <v>#REF!</v>
      </c>
      <c r="AG332" s="107"/>
      <c r="AH332" s="107"/>
      <c r="AI332" s="93" t="s">
        <v>485</v>
      </c>
      <c r="AJ332" s="8" t="s">
        <v>589</v>
      </c>
      <c r="AK332" s="93" t="s">
        <v>276</v>
      </c>
      <c r="AL332" s="93">
        <v>6</v>
      </c>
      <c r="AM332" s="93" t="s">
        <v>240</v>
      </c>
      <c r="AN332" s="94" t="s">
        <v>3326</v>
      </c>
      <c r="AO332" s="96" t="s">
        <v>3327</v>
      </c>
      <c r="AP332" s="97" t="s">
        <v>3323</v>
      </c>
      <c r="AQ332" s="94" t="s">
        <v>628</v>
      </c>
      <c r="AR332" s="96" t="s">
        <v>3328</v>
      </c>
      <c r="AS332" s="97" t="s">
        <v>3329</v>
      </c>
      <c r="AT332" s="93" t="s">
        <v>2282</v>
      </c>
      <c r="AU332" s="123"/>
      <c r="AV332" s="123"/>
      <c r="AW332" s="123"/>
      <c r="AX332" s="123"/>
      <c r="AY332" s="123"/>
      <c r="AZ332" s="123"/>
      <c r="BA332" s="123"/>
      <c r="BB332" s="123"/>
      <c r="BC332" s="123"/>
      <c r="BD332" s="123"/>
      <c r="BE332" s="123"/>
      <c r="BF332" s="123"/>
      <c r="BG332" s="123"/>
      <c r="BH332" s="123"/>
      <c r="BI332" s="123"/>
      <c r="BJ332" s="123"/>
      <c r="BK332" s="123"/>
    </row>
    <row r="333" spans="1:63" ht="13">
      <c r="A333" s="11">
        <v>332</v>
      </c>
      <c r="B333" s="99">
        <v>45804</v>
      </c>
      <c r="C333" s="8" t="s">
        <v>4</v>
      </c>
      <c r="D333" s="93" t="s">
        <v>499</v>
      </c>
      <c r="E333" s="12" t="str">
        <f t="shared" si="7"/>
        <v>JKWZ0132 - Bhandara - KGN Tyre Service MIDC Bhandara</v>
      </c>
      <c r="F333" s="8" t="s">
        <v>3330</v>
      </c>
      <c r="G333" s="93" t="s">
        <v>106</v>
      </c>
      <c r="H333" s="8" t="s">
        <v>447</v>
      </c>
      <c r="I333" s="107"/>
      <c r="J333" s="93" t="s">
        <v>485</v>
      </c>
      <c r="K333" s="103" t="s">
        <v>580</v>
      </c>
      <c r="L333" s="107"/>
      <c r="M333" s="97" t="s">
        <v>581</v>
      </c>
      <c r="N333" s="93"/>
      <c r="O333" s="8" t="s">
        <v>3331</v>
      </c>
      <c r="P333" s="8">
        <v>9049758812</v>
      </c>
      <c r="Q333" s="93" t="s">
        <v>18</v>
      </c>
      <c r="R333" s="94" t="s">
        <v>3332</v>
      </c>
      <c r="S333" s="107"/>
      <c r="T333" s="97" t="s">
        <v>6</v>
      </c>
      <c r="U333" s="97" t="s">
        <v>106</v>
      </c>
      <c r="V333" s="100" t="s">
        <v>3333</v>
      </c>
      <c r="W333" s="118">
        <v>21.089570999999999</v>
      </c>
      <c r="X333" s="118">
        <v>79.761955</v>
      </c>
      <c r="Y333" s="93"/>
      <c r="Z333" s="63"/>
      <c r="AA333" s="8" t="e">
        <f>COUNTIFS(#REF!,E333,#REF!,"&gt;0")</f>
        <v>#REF!</v>
      </c>
      <c r="AB333" s="43">
        <v>0</v>
      </c>
      <c r="AC333" s="43">
        <v>0</v>
      </c>
      <c r="AD333" s="43">
        <v>0</v>
      </c>
      <c r="AE333" s="8">
        <v>0</v>
      </c>
      <c r="AF333" s="8" t="e">
        <f t="shared" si="8"/>
        <v>#REF!</v>
      </c>
      <c r="AG333" s="107"/>
      <c r="AH333" s="107"/>
      <c r="AI333" s="93" t="s">
        <v>485</v>
      </c>
      <c r="AJ333" s="8" t="s">
        <v>589</v>
      </c>
      <c r="AK333" s="93" t="s">
        <v>276</v>
      </c>
      <c r="AL333" s="93">
        <v>8</v>
      </c>
      <c r="AM333" s="93" t="s">
        <v>240</v>
      </c>
      <c r="AN333" s="94" t="s">
        <v>3334</v>
      </c>
      <c r="AO333" s="96" t="s">
        <v>3335</v>
      </c>
      <c r="AP333" s="97" t="s">
        <v>3336</v>
      </c>
      <c r="AQ333" s="97" t="s">
        <v>750</v>
      </c>
      <c r="AR333" s="96" t="s">
        <v>3337</v>
      </c>
      <c r="AS333" s="97" t="s">
        <v>3338</v>
      </c>
      <c r="AT333" s="93" t="s">
        <v>2282</v>
      </c>
      <c r="AU333" s="123"/>
      <c r="AV333" s="123"/>
      <c r="AW333" s="123"/>
      <c r="AX333" s="123"/>
      <c r="AY333" s="123"/>
      <c r="AZ333" s="123"/>
      <c r="BA333" s="123"/>
      <c r="BB333" s="123"/>
      <c r="BC333" s="123"/>
      <c r="BD333" s="123"/>
      <c r="BE333" s="123"/>
      <c r="BF333" s="123"/>
      <c r="BG333" s="123"/>
      <c r="BH333" s="123"/>
      <c r="BI333" s="123"/>
      <c r="BJ333" s="123"/>
      <c r="BK333" s="123"/>
    </row>
    <row r="334" spans="1:63" ht="13">
      <c r="A334" s="11">
        <v>333</v>
      </c>
      <c r="B334" s="99">
        <v>45804</v>
      </c>
      <c r="C334" s="8" t="s">
        <v>4</v>
      </c>
      <c r="D334" s="93" t="s">
        <v>503</v>
      </c>
      <c r="E334" s="12" t="str">
        <f t="shared" si="7"/>
        <v>JKNZ0078 - Sumerpur - MD Sahbub Alam Tyre Service</v>
      </c>
      <c r="F334" s="8" t="s">
        <v>3339</v>
      </c>
      <c r="G334" s="93" t="s">
        <v>3340</v>
      </c>
      <c r="H334" s="8" t="s">
        <v>447</v>
      </c>
      <c r="I334" s="135" t="s">
        <v>3341</v>
      </c>
      <c r="J334" s="93" t="s">
        <v>485</v>
      </c>
      <c r="K334" s="103" t="s">
        <v>580</v>
      </c>
      <c r="L334" s="107"/>
      <c r="M334" s="8" t="s">
        <v>429</v>
      </c>
      <c r="N334" s="93"/>
      <c r="O334" s="93" t="s">
        <v>3342</v>
      </c>
      <c r="P334" s="8">
        <v>7480057169</v>
      </c>
      <c r="Q334" s="93" t="s">
        <v>18</v>
      </c>
      <c r="R334" s="94" t="s">
        <v>3343</v>
      </c>
      <c r="S334" s="107"/>
      <c r="T334" s="18" t="s">
        <v>21</v>
      </c>
      <c r="U334" s="136" t="s">
        <v>3344</v>
      </c>
      <c r="V334" s="137" t="s">
        <v>3345</v>
      </c>
      <c r="W334" s="118">
        <v>25.804832999999999</v>
      </c>
      <c r="X334" s="118">
        <v>80.139944</v>
      </c>
      <c r="Y334" s="93"/>
      <c r="Z334" s="63"/>
      <c r="AA334" s="8" t="e">
        <f>COUNTIFS(#REF!,E334,#REF!,"&gt;0")</f>
        <v>#REF!</v>
      </c>
      <c r="AB334" s="43">
        <v>0</v>
      </c>
      <c r="AC334" s="43">
        <v>0</v>
      </c>
      <c r="AD334" s="43">
        <v>0</v>
      </c>
      <c r="AE334" s="8">
        <v>0</v>
      </c>
      <c r="AF334" s="8" t="e">
        <f t="shared" si="8"/>
        <v>#REF!</v>
      </c>
      <c r="AG334" s="107"/>
      <c r="AH334" s="107"/>
      <c r="AI334" s="93" t="s">
        <v>485</v>
      </c>
      <c r="AJ334" s="8" t="s">
        <v>589</v>
      </c>
      <c r="AK334" s="93" t="s">
        <v>276</v>
      </c>
      <c r="AL334" s="93">
        <v>6</v>
      </c>
      <c r="AM334" s="93" t="s">
        <v>240</v>
      </c>
      <c r="AN334" s="94" t="s">
        <v>3346</v>
      </c>
      <c r="AO334" s="96" t="s">
        <v>3347</v>
      </c>
      <c r="AP334" s="97" t="s">
        <v>3342</v>
      </c>
      <c r="AQ334" s="97" t="s">
        <v>3348</v>
      </c>
      <c r="AR334" s="96" t="s">
        <v>3349</v>
      </c>
      <c r="AS334" s="97" t="s">
        <v>3350</v>
      </c>
      <c r="AT334" s="93" t="s">
        <v>2282</v>
      </c>
      <c r="AU334" s="123"/>
      <c r="AV334" s="123"/>
      <c r="AW334" s="123"/>
      <c r="AX334" s="123"/>
      <c r="AY334" s="123"/>
      <c r="AZ334" s="123"/>
      <c r="BA334" s="123"/>
      <c r="BB334" s="123"/>
      <c r="BC334" s="123"/>
      <c r="BD334" s="123"/>
      <c r="BE334" s="123"/>
      <c r="BF334" s="123"/>
      <c r="BG334" s="123"/>
      <c r="BH334" s="123"/>
      <c r="BI334" s="123"/>
      <c r="BJ334" s="123"/>
      <c r="BK334" s="123"/>
    </row>
    <row r="335" spans="1:63" ht="13">
      <c r="A335" s="11">
        <v>334</v>
      </c>
      <c r="B335" s="99">
        <v>45810</v>
      </c>
      <c r="C335" s="8" t="s">
        <v>4</v>
      </c>
      <c r="D335" s="93" t="s">
        <v>3351</v>
      </c>
      <c r="E335" s="12" t="str">
        <f t="shared" si="7"/>
        <v>JKNZ0079 - Pathredi - Khan Tyre</v>
      </c>
      <c r="F335" s="93" t="s">
        <v>3352</v>
      </c>
      <c r="G335" s="93" t="s">
        <v>3353</v>
      </c>
      <c r="H335" s="8" t="s">
        <v>447</v>
      </c>
      <c r="I335" s="94"/>
      <c r="J335" s="93" t="s">
        <v>485</v>
      </c>
      <c r="K335" s="103" t="s">
        <v>580</v>
      </c>
      <c r="L335" s="94"/>
      <c r="M335" s="16" t="s">
        <v>429</v>
      </c>
      <c r="N335" s="94"/>
      <c r="O335" s="93" t="s">
        <v>3354</v>
      </c>
      <c r="P335" s="94" t="s">
        <v>3355</v>
      </c>
      <c r="Q335" s="93" t="s">
        <v>18</v>
      </c>
      <c r="R335" s="94" t="s">
        <v>3356</v>
      </c>
      <c r="S335" s="94"/>
      <c r="T335" s="94" t="s">
        <v>24</v>
      </c>
      <c r="U335" s="94" t="s">
        <v>3357</v>
      </c>
      <c r="V335" s="137" t="s">
        <v>3358</v>
      </c>
      <c r="W335" s="118">
        <v>28.276634000000001</v>
      </c>
      <c r="X335" s="55">
        <v>76.888070999999997</v>
      </c>
      <c r="Y335" s="94"/>
      <c r="Z335" s="63"/>
      <c r="AA335" s="8" t="e">
        <f>COUNTIFS(#REF!,E335,#REF!,"&gt;0")</f>
        <v>#REF!</v>
      </c>
      <c r="AB335" s="43">
        <v>0</v>
      </c>
      <c r="AC335" s="43">
        <v>0</v>
      </c>
      <c r="AD335" s="43">
        <v>0</v>
      </c>
      <c r="AE335" s="8">
        <v>0</v>
      </c>
      <c r="AF335" s="8" t="e">
        <f t="shared" si="8"/>
        <v>#REF!</v>
      </c>
      <c r="AG335" s="63"/>
      <c r="AH335" s="63"/>
      <c r="AI335" s="93" t="s">
        <v>485</v>
      </c>
      <c r="AJ335" s="8" t="s">
        <v>589</v>
      </c>
      <c r="AK335" s="93" t="s">
        <v>603</v>
      </c>
      <c r="AL335" s="93">
        <v>7</v>
      </c>
      <c r="AM335" s="93" t="s">
        <v>240</v>
      </c>
      <c r="AN335" s="94" t="s">
        <v>3359</v>
      </c>
      <c r="AO335" s="96" t="s">
        <v>3360</v>
      </c>
      <c r="AP335" s="97" t="s">
        <v>3361</v>
      </c>
      <c r="AQ335" s="97" t="s">
        <v>593</v>
      </c>
      <c r="AR335" s="96" t="s">
        <v>3362</v>
      </c>
      <c r="AS335" s="97" t="s">
        <v>3363</v>
      </c>
      <c r="AT335" s="93" t="s">
        <v>2282</v>
      </c>
      <c r="AU335" s="123"/>
      <c r="AV335" s="123"/>
      <c r="AW335" s="123"/>
      <c r="AX335" s="123"/>
      <c r="AY335" s="123"/>
      <c r="AZ335" s="123"/>
      <c r="BA335" s="123"/>
      <c r="BB335" s="123"/>
      <c r="BC335" s="123"/>
      <c r="BD335" s="123"/>
      <c r="BE335" s="123"/>
      <c r="BF335" s="123"/>
      <c r="BG335" s="123"/>
      <c r="BH335" s="123"/>
      <c r="BI335" s="123"/>
      <c r="BJ335" s="123"/>
      <c r="BK335" s="123"/>
    </row>
    <row r="336" spans="1:63" ht="13">
      <c r="A336" s="11">
        <v>335</v>
      </c>
      <c r="B336" s="99">
        <v>45870</v>
      </c>
      <c r="C336" s="8" t="s">
        <v>4</v>
      </c>
      <c r="D336" s="93" t="s">
        <v>513</v>
      </c>
      <c r="E336" s="12" t="str">
        <f t="shared" si="7"/>
        <v>JKNZ0080 - Satna - Ansari Tyre Works</v>
      </c>
      <c r="F336" s="82" t="s">
        <v>3364</v>
      </c>
      <c r="G336" s="138" t="s">
        <v>3365</v>
      </c>
      <c r="H336" s="138" t="s">
        <v>447</v>
      </c>
      <c r="I336" s="135" t="s">
        <v>3341</v>
      </c>
      <c r="J336" s="138" t="s">
        <v>485</v>
      </c>
      <c r="K336" s="138" t="s">
        <v>580</v>
      </c>
      <c r="L336" s="135"/>
      <c r="M336" s="139" t="s">
        <v>429</v>
      </c>
      <c r="N336" s="138" t="s">
        <v>2631</v>
      </c>
      <c r="O336" s="138" t="s">
        <v>3366</v>
      </c>
      <c r="P336" s="93">
        <v>8873497663</v>
      </c>
      <c r="Q336" s="138" t="s">
        <v>18</v>
      </c>
      <c r="R336" s="139" t="s">
        <v>3367</v>
      </c>
      <c r="S336" s="140">
        <v>485331</v>
      </c>
      <c r="T336" s="139" t="s">
        <v>39</v>
      </c>
      <c r="U336" s="139" t="s">
        <v>3365</v>
      </c>
      <c r="V336" s="141" t="s">
        <v>3368</v>
      </c>
      <c r="W336" s="140">
        <v>24.90645</v>
      </c>
      <c r="X336" s="140">
        <v>80.808070000000001</v>
      </c>
      <c r="Y336" s="94"/>
      <c r="Z336" s="94"/>
      <c r="AA336" s="123"/>
      <c r="AB336" s="123"/>
      <c r="AC336" s="123"/>
      <c r="AD336" s="123"/>
      <c r="AE336" s="123"/>
      <c r="AF336" s="123"/>
      <c r="AG336" s="107"/>
      <c r="AH336" s="107"/>
      <c r="AI336" s="138" t="s">
        <v>485</v>
      </c>
      <c r="AJ336" s="138" t="s">
        <v>589</v>
      </c>
      <c r="AK336" s="138" t="s">
        <v>239</v>
      </c>
      <c r="AL336" s="138">
        <v>7</v>
      </c>
      <c r="AM336" s="138" t="s">
        <v>240</v>
      </c>
      <c r="AN336" s="139" t="s">
        <v>3369</v>
      </c>
      <c r="AO336" s="142" t="s">
        <v>3370</v>
      </c>
      <c r="AP336" s="139" t="s">
        <v>3366</v>
      </c>
      <c r="AQ336" s="139" t="s">
        <v>3371</v>
      </c>
      <c r="AR336" s="142" t="s">
        <v>3372</v>
      </c>
      <c r="AS336" s="139" t="s">
        <v>3373</v>
      </c>
      <c r="AT336" s="138" t="s">
        <v>2282</v>
      </c>
      <c r="AU336" s="123"/>
      <c r="AV336" s="123"/>
      <c r="AW336" s="123"/>
      <c r="AX336" s="123"/>
      <c r="AY336" s="123"/>
      <c r="AZ336" s="123"/>
      <c r="BA336" s="123"/>
      <c r="BB336" s="123"/>
      <c r="BC336" s="123"/>
      <c r="BD336" s="123"/>
      <c r="BE336" s="123"/>
      <c r="BF336" s="123"/>
      <c r="BG336" s="123"/>
      <c r="BH336" s="123"/>
      <c r="BI336" s="123"/>
      <c r="BJ336" s="123"/>
      <c r="BK336" s="123"/>
    </row>
    <row r="337" spans="1:63" ht="13">
      <c r="A337" s="11">
        <v>336</v>
      </c>
      <c r="B337" s="99">
        <v>45873</v>
      </c>
      <c r="C337" s="8" t="s">
        <v>4</v>
      </c>
      <c r="D337" s="93" t="s">
        <v>512</v>
      </c>
      <c r="E337" s="12" t="str">
        <f t="shared" si="7"/>
        <v>JKNZ0081 - Panna - Bihar Tyre Workshop</v>
      </c>
      <c r="F337" s="93" t="s">
        <v>3374</v>
      </c>
      <c r="G337" s="93" t="s">
        <v>392</v>
      </c>
      <c r="H337" s="82" t="s">
        <v>447</v>
      </c>
      <c r="I337" s="107"/>
      <c r="J337" s="82" t="s">
        <v>485</v>
      </c>
      <c r="K337" s="82" t="s">
        <v>580</v>
      </c>
      <c r="L337" s="82"/>
      <c r="M337" s="83" t="s">
        <v>429</v>
      </c>
      <c r="N337" s="93"/>
      <c r="O337" s="93" t="s">
        <v>3375</v>
      </c>
      <c r="P337" s="93">
        <v>7999245214</v>
      </c>
      <c r="Q337" s="93">
        <v>7415077027</v>
      </c>
      <c r="R337" s="97" t="s">
        <v>3376</v>
      </c>
      <c r="S337" s="107"/>
      <c r="T337" s="97" t="s">
        <v>39</v>
      </c>
      <c r="U337" s="97" t="s">
        <v>392</v>
      </c>
      <c r="V337" s="100" t="s">
        <v>3377</v>
      </c>
      <c r="W337" s="118">
        <v>24.627856999999999</v>
      </c>
      <c r="X337" s="118">
        <v>80.138149999999996</v>
      </c>
      <c r="Y337" s="94"/>
      <c r="Z337" s="94"/>
      <c r="AA337" s="123"/>
      <c r="AB337" s="123"/>
      <c r="AC337" s="123"/>
      <c r="AD337" s="123"/>
      <c r="AE337" s="123"/>
      <c r="AF337" s="123"/>
      <c r="AG337" s="63"/>
      <c r="AH337" s="63"/>
      <c r="AI337" s="82" t="s">
        <v>485</v>
      </c>
      <c r="AJ337" s="82" t="s">
        <v>589</v>
      </c>
      <c r="AK337" s="82" t="s">
        <v>284</v>
      </c>
      <c r="AL337" s="82">
        <v>7</v>
      </c>
      <c r="AM337" s="82" t="s">
        <v>224</v>
      </c>
      <c r="AN337" s="94" t="s">
        <v>3378</v>
      </c>
      <c r="AO337" s="96" t="s">
        <v>3379</v>
      </c>
      <c r="AP337" s="94" t="s">
        <v>3380</v>
      </c>
      <c r="AQ337" s="94" t="s">
        <v>839</v>
      </c>
      <c r="AR337" s="96" t="s">
        <v>3381</v>
      </c>
      <c r="AS337" s="94" t="s">
        <v>3382</v>
      </c>
      <c r="AT337" s="82" t="s">
        <v>2282</v>
      </c>
      <c r="AU337" s="123"/>
      <c r="AV337" s="123"/>
      <c r="AW337" s="123"/>
      <c r="AX337" s="123"/>
      <c r="AY337" s="123"/>
      <c r="AZ337" s="123"/>
      <c r="BA337" s="123"/>
      <c r="BB337" s="123"/>
      <c r="BC337" s="123"/>
      <c r="BD337" s="123"/>
      <c r="BE337" s="123"/>
      <c r="BF337" s="123"/>
      <c r="BG337" s="123"/>
      <c r="BH337" s="123"/>
      <c r="BI337" s="123"/>
      <c r="BJ337" s="123"/>
      <c r="BK337" s="123"/>
    </row>
    <row r="338" spans="1:63" ht="13">
      <c r="A338" s="11">
        <v>337</v>
      </c>
      <c r="B338" s="99">
        <v>45890</v>
      </c>
      <c r="C338" s="8" t="s">
        <v>4</v>
      </c>
      <c r="D338" s="110" t="s">
        <v>3383</v>
      </c>
      <c r="E338" s="12" t="str">
        <f t="shared" si="7"/>
        <v>JKEZ0088 - Kolkata - Saddam Old Tyre Shop</v>
      </c>
      <c r="F338" s="93" t="s">
        <v>3384</v>
      </c>
      <c r="G338" s="93" t="s">
        <v>189</v>
      </c>
      <c r="H338" s="8" t="s">
        <v>447</v>
      </c>
      <c r="I338" s="93" t="s">
        <v>3385</v>
      </c>
      <c r="J338" s="93" t="s">
        <v>485</v>
      </c>
      <c r="K338" s="103" t="s">
        <v>580</v>
      </c>
      <c r="L338" s="93"/>
      <c r="M338" s="93" t="s">
        <v>666</v>
      </c>
      <c r="N338" s="93" t="s">
        <v>3386</v>
      </c>
      <c r="O338" s="93" t="s">
        <v>516</v>
      </c>
      <c r="P338" s="93">
        <v>8406012229</v>
      </c>
      <c r="Q338" s="82" t="s">
        <v>18</v>
      </c>
      <c r="R338" s="93"/>
      <c r="S338" s="93"/>
      <c r="T338" s="94" t="s">
        <v>3387</v>
      </c>
      <c r="U338" s="94" t="s">
        <v>189</v>
      </c>
      <c r="V338" s="98" t="s">
        <v>3388</v>
      </c>
      <c r="W338" s="118">
        <v>22.533132999999999</v>
      </c>
      <c r="X338" s="55">
        <v>88.298334999999994</v>
      </c>
      <c r="Y338" s="93"/>
      <c r="Z338" s="63"/>
      <c r="AA338" s="123"/>
      <c r="AB338" s="123"/>
      <c r="AC338" s="123"/>
      <c r="AD338" s="123"/>
      <c r="AE338" s="123"/>
      <c r="AF338" s="123"/>
      <c r="AG338" s="63"/>
      <c r="AH338" s="63"/>
      <c r="AI338" s="82" t="s">
        <v>485</v>
      </c>
      <c r="AJ338" s="82" t="s">
        <v>589</v>
      </c>
      <c r="AK338" s="82" t="s">
        <v>284</v>
      </c>
      <c r="AL338" s="93">
        <v>7</v>
      </c>
      <c r="AM338" s="138" t="s">
        <v>240</v>
      </c>
      <c r="AN338" s="94" t="s">
        <v>3389</v>
      </c>
      <c r="AO338" s="96" t="s">
        <v>3390</v>
      </c>
      <c r="AP338" s="94" t="s">
        <v>3391</v>
      </c>
      <c r="AQ338" s="83" t="s">
        <v>722</v>
      </c>
      <c r="AR338" s="96" t="s">
        <v>3392</v>
      </c>
      <c r="AS338" s="97" t="s">
        <v>3393</v>
      </c>
      <c r="AT338" s="93" t="s">
        <v>2282</v>
      </c>
      <c r="AU338" s="123"/>
      <c r="AV338" s="123"/>
      <c r="AW338" s="123"/>
      <c r="AX338" s="123"/>
      <c r="AY338" s="123"/>
      <c r="AZ338" s="123"/>
      <c r="BA338" s="123"/>
      <c r="BB338" s="123"/>
      <c r="BC338" s="123"/>
      <c r="BD338" s="123"/>
      <c r="BE338" s="123"/>
      <c r="BF338" s="123"/>
      <c r="BG338" s="123"/>
      <c r="BH338" s="123"/>
      <c r="BI338" s="123"/>
      <c r="BJ338" s="123"/>
      <c r="BK338" s="123"/>
    </row>
    <row r="339" spans="1:63" ht="13">
      <c r="A339" s="11">
        <v>338</v>
      </c>
      <c r="B339" s="99">
        <v>45899</v>
      </c>
      <c r="C339" s="8" t="s">
        <v>4</v>
      </c>
      <c r="D339" s="93" t="s">
        <v>514</v>
      </c>
      <c r="E339" s="12" t="str">
        <f t="shared" si="7"/>
        <v>JKWZ0133 - Pune - Indian Tyre Motor Garage</v>
      </c>
      <c r="F339" s="93" t="s">
        <v>3394</v>
      </c>
      <c r="G339" s="93" t="s">
        <v>277</v>
      </c>
      <c r="H339" s="11" t="s">
        <v>3395</v>
      </c>
      <c r="I339" s="54" t="s">
        <v>3396</v>
      </c>
      <c r="J339" s="93" t="s">
        <v>485</v>
      </c>
      <c r="K339" s="103" t="s">
        <v>580</v>
      </c>
      <c r="L339" s="93"/>
      <c r="M339" s="97" t="s">
        <v>581</v>
      </c>
      <c r="N339" s="93" t="s">
        <v>3397</v>
      </c>
      <c r="O339" s="93" t="s">
        <v>3398</v>
      </c>
      <c r="P339" s="93">
        <v>9019144404</v>
      </c>
      <c r="Q339" s="93">
        <v>6361525609</v>
      </c>
      <c r="R339" s="143" t="s">
        <v>3399</v>
      </c>
      <c r="S339" s="128">
        <v>412110</v>
      </c>
      <c r="T339" s="16" t="s">
        <v>6</v>
      </c>
      <c r="U339" s="97" t="s">
        <v>277</v>
      </c>
      <c r="V339" s="144" t="s">
        <v>3400</v>
      </c>
      <c r="W339" s="118">
        <v>18.485927</v>
      </c>
      <c r="X339" s="118">
        <v>74.073947000000004</v>
      </c>
      <c r="Y339" s="63"/>
      <c r="Z339" s="63"/>
      <c r="AA339" s="123"/>
      <c r="AB339" s="123"/>
      <c r="AC339" s="123"/>
      <c r="AD339" s="123"/>
      <c r="AE339" s="123"/>
      <c r="AF339" s="123"/>
      <c r="AG339" s="63"/>
      <c r="AH339" s="63"/>
      <c r="AI339" s="93" t="s">
        <v>485</v>
      </c>
      <c r="AJ339" s="93" t="s">
        <v>709</v>
      </c>
      <c r="AK339" s="93" t="s">
        <v>603</v>
      </c>
      <c r="AL339" s="93">
        <v>8</v>
      </c>
      <c r="AM339" s="138" t="s">
        <v>240</v>
      </c>
      <c r="AN339" s="94" t="s">
        <v>3401</v>
      </c>
      <c r="AO339" s="93" t="s">
        <v>3402</v>
      </c>
      <c r="AP339" s="97" t="s">
        <v>3398</v>
      </c>
      <c r="AQ339" s="97" t="s">
        <v>2479</v>
      </c>
      <c r="AR339" s="96" t="s">
        <v>3403</v>
      </c>
      <c r="AS339" s="97" t="s">
        <v>3404</v>
      </c>
      <c r="AT339" s="97" t="s">
        <v>3405</v>
      </c>
      <c r="AU339" s="123"/>
      <c r="AV339" s="123"/>
      <c r="AW339" s="123"/>
      <c r="AX339" s="123"/>
      <c r="AY339" s="123"/>
      <c r="AZ339" s="123"/>
      <c r="BA339" s="123"/>
      <c r="BB339" s="123"/>
      <c r="BC339" s="123"/>
      <c r="BD339" s="123"/>
      <c r="BE339" s="123"/>
      <c r="BF339" s="123"/>
      <c r="BG339" s="123"/>
      <c r="BH339" s="123"/>
      <c r="BI339" s="123"/>
      <c r="BJ339" s="123"/>
      <c r="BK339" s="123"/>
    </row>
    <row r="340" spans="1:63" ht="13">
      <c r="A340" s="11">
        <v>339</v>
      </c>
      <c r="B340" s="99">
        <v>45899</v>
      </c>
      <c r="C340" s="8" t="s">
        <v>4</v>
      </c>
      <c r="D340" s="110" t="s">
        <v>3406</v>
      </c>
      <c r="E340" s="12" t="str">
        <f t="shared" si="7"/>
        <v xml:space="preserve">JKEZ0089 - Jharsuguda - Taslim Jahana Tyre Work </v>
      </c>
      <c r="F340" s="82" t="s">
        <v>3407</v>
      </c>
      <c r="G340" s="82" t="s">
        <v>452</v>
      </c>
      <c r="H340" s="103" t="s">
        <v>447</v>
      </c>
      <c r="I340" s="82" t="s">
        <v>3408</v>
      </c>
      <c r="J340" s="82" t="s">
        <v>485</v>
      </c>
      <c r="K340" s="103" t="s">
        <v>580</v>
      </c>
      <c r="L340" s="145"/>
      <c r="M340" s="83" t="s">
        <v>666</v>
      </c>
      <c r="N340" s="82" t="s">
        <v>509</v>
      </c>
      <c r="O340" s="82" t="s">
        <v>3409</v>
      </c>
      <c r="P340" s="82">
        <v>8457080821</v>
      </c>
      <c r="Q340" s="82">
        <v>7543024914</v>
      </c>
      <c r="R340" s="83" t="s">
        <v>3410</v>
      </c>
      <c r="S340" s="55">
        <v>768202</v>
      </c>
      <c r="T340" s="83" t="s">
        <v>3</v>
      </c>
      <c r="U340" s="83" t="s">
        <v>452</v>
      </c>
      <c r="V340" s="146" t="s">
        <v>3411</v>
      </c>
      <c r="W340" s="118">
        <v>21.803995</v>
      </c>
      <c r="X340" s="118">
        <v>84.011818000000005</v>
      </c>
      <c r="Y340" s="145"/>
      <c r="Z340" s="63"/>
      <c r="AA340" s="123"/>
      <c r="AB340" s="123"/>
      <c r="AC340" s="123"/>
      <c r="AD340" s="123"/>
      <c r="AE340" s="123"/>
      <c r="AF340" s="123"/>
      <c r="AG340" s="63"/>
      <c r="AH340" s="63"/>
      <c r="AI340" s="93" t="s">
        <v>8</v>
      </c>
      <c r="AJ340" s="93" t="s">
        <v>18</v>
      </c>
      <c r="AK340" s="93" t="s">
        <v>284</v>
      </c>
      <c r="AL340" s="93">
        <v>9</v>
      </c>
      <c r="AM340" s="93" t="s">
        <v>240</v>
      </c>
      <c r="AN340" s="94" t="s">
        <v>3412</v>
      </c>
      <c r="AO340" s="93" t="s">
        <v>3413</v>
      </c>
      <c r="AP340" s="94" t="s">
        <v>3409</v>
      </c>
      <c r="AQ340" s="94" t="s">
        <v>1336</v>
      </c>
      <c r="AR340" s="94" t="s">
        <v>3414</v>
      </c>
      <c r="AS340" s="94" t="s">
        <v>3415</v>
      </c>
      <c r="AT340" s="94" t="s">
        <v>2282</v>
      </c>
      <c r="AU340" s="123"/>
      <c r="AV340" s="123"/>
      <c r="AW340" s="123"/>
      <c r="AX340" s="123"/>
      <c r="AY340" s="123"/>
      <c r="AZ340" s="123"/>
      <c r="BA340" s="123"/>
      <c r="BB340" s="123"/>
      <c r="BC340" s="123"/>
      <c r="BD340" s="123"/>
      <c r="BE340" s="123"/>
      <c r="BF340" s="123"/>
      <c r="BG340" s="123"/>
      <c r="BH340" s="123"/>
      <c r="BI340" s="123"/>
      <c r="BJ340" s="123"/>
      <c r="BK340" s="123"/>
    </row>
    <row r="341" spans="1:63" ht="13">
      <c r="F341" s="2"/>
      <c r="G341" s="2"/>
      <c r="N341" s="2"/>
      <c r="O341" s="2"/>
      <c r="P341" s="1"/>
      <c r="R341" s="1"/>
      <c r="W341" s="5"/>
      <c r="Y341" s="6"/>
      <c r="AM341" s="2"/>
      <c r="AN341" s="1"/>
      <c r="AO341" s="2"/>
      <c r="AR341" s="2"/>
    </row>
    <row r="342" spans="1:63" ht="13">
      <c r="F342" s="2"/>
      <c r="G342" s="2"/>
      <c r="N342" s="2"/>
      <c r="O342" s="2"/>
      <c r="P342" s="1"/>
      <c r="R342" s="1"/>
      <c r="W342" s="5"/>
      <c r="Y342" s="6"/>
      <c r="AM342" s="2"/>
      <c r="AN342" s="1"/>
      <c r="AO342" s="2"/>
      <c r="AR342" s="2"/>
    </row>
    <row r="343" spans="1:63" ht="13">
      <c r="F343" s="2"/>
      <c r="G343" s="2"/>
      <c r="N343" s="2"/>
      <c r="O343" s="2"/>
      <c r="P343" s="1"/>
      <c r="R343" s="1"/>
      <c r="W343" s="5"/>
      <c r="Y343" s="6"/>
      <c r="Z343" s="5"/>
      <c r="AM343" s="2"/>
      <c r="AN343" s="1"/>
      <c r="AO343" s="2"/>
      <c r="AR343" s="2"/>
    </row>
    <row r="344" spans="1:63" ht="13">
      <c r="F344" s="2"/>
      <c r="G344" s="2"/>
      <c r="N344" s="2"/>
      <c r="O344" s="2"/>
      <c r="P344" s="1"/>
      <c r="R344" s="1"/>
      <c r="W344" s="5"/>
      <c r="Y344" s="6"/>
      <c r="AM344" s="2"/>
      <c r="AN344" s="1"/>
      <c r="AO344" s="2"/>
      <c r="AR344" s="2"/>
    </row>
    <row r="345" spans="1:63" ht="13">
      <c r="F345" s="2"/>
      <c r="G345" s="2"/>
      <c r="N345" s="2"/>
      <c r="O345" s="2"/>
      <c r="P345" s="1"/>
      <c r="R345" s="1"/>
      <c r="W345" s="5"/>
      <c r="Y345" s="6"/>
      <c r="AM345" s="2"/>
      <c r="AN345" s="1"/>
      <c r="AO345" s="2"/>
      <c r="AR345" s="2"/>
    </row>
    <row r="346" spans="1:63" ht="13">
      <c r="F346" s="2"/>
      <c r="G346" s="2"/>
      <c r="N346" s="2"/>
      <c r="O346" s="2"/>
      <c r="P346" s="1"/>
      <c r="R346" s="1"/>
      <c r="W346" s="5"/>
      <c r="Y346" s="6"/>
      <c r="AM346" s="2"/>
      <c r="AN346" s="1"/>
      <c r="AO346" s="2"/>
      <c r="AR346" s="2"/>
    </row>
    <row r="347" spans="1:63" ht="13">
      <c r="F347" s="2"/>
      <c r="G347" s="2"/>
      <c r="N347" s="2"/>
      <c r="O347" s="2"/>
      <c r="P347" s="1"/>
      <c r="R347" s="1"/>
      <c r="W347" s="5"/>
      <c r="Y347" s="6"/>
      <c r="AM347" s="2"/>
      <c r="AN347" s="1"/>
      <c r="AO347" s="2"/>
      <c r="AR347" s="2"/>
    </row>
    <row r="348" spans="1:63" ht="13">
      <c r="F348" s="2"/>
      <c r="G348" s="2"/>
      <c r="N348" s="2"/>
      <c r="O348" s="2"/>
      <c r="P348" s="1"/>
      <c r="R348" s="1"/>
      <c r="W348" s="5"/>
      <c r="Y348" s="6"/>
      <c r="AM348" s="2"/>
      <c r="AN348" s="1"/>
      <c r="AO348" s="2"/>
      <c r="AR348" s="2"/>
    </row>
    <row r="349" spans="1:63" ht="13">
      <c r="F349" s="2"/>
      <c r="G349" s="2"/>
      <c r="N349" s="2"/>
      <c r="O349" s="2"/>
      <c r="P349" s="1"/>
      <c r="R349" s="1"/>
      <c r="W349" s="5"/>
      <c r="Y349" s="6"/>
      <c r="AM349" s="2"/>
      <c r="AN349" s="1"/>
      <c r="AO349" s="2"/>
      <c r="AR349" s="2"/>
    </row>
    <row r="350" spans="1:63" ht="13">
      <c r="F350" s="2"/>
      <c r="G350" s="2"/>
      <c r="N350" s="2"/>
      <c r="O350" s="2"/>
      <c r="P350" s="1"/>
      <c r="R350" s="1"/>
      <c r="W350" s="5"/>
      <c r="Y350" s="6"/>
      <c r="AM350" s="2"/>
      <c r="AN350" s="1"/>
      <c r="AO350" s="2"/>
      <c r="AR350" s="2"/>
    </row>
    <row r="351" spans="1:63" ht="13">
      <c r="F351" s="2"/>
      <c r="G351" s="2"/>
      <c r="N351" s="2"/>
      <c r="O351" s="2"/>
      <c r="P351" s="1"/>
      <c r="R351" s="1"/>
      <c r="W351" s="5"/>
      <c r="Y351" s="6"/>
      <c r="AM351" s="2"/>
      <c r="AN351" s="1"/>
      <c r="AO351" s="2"/>
      <c r="AR351" s="2"/>
    </row>
    <row r="352" spans="1:63" ht="13">
      <c r="F352" s="2"/>
      <c r="G352" s="2"/>
      <c r="N352" s="2"/>
      <c r="O352" s="2"/>
      <c r="P352" s="1"/>
      <c r="R352" s="1"/>
      <c r="W352" s="5"/>
      <c r="Y352" s="6"/>
      <c r="AM352" s="2"/>
      <c r="AN352" s="1"/>
      <c r="AO352" s="2"/>
      <c r="AR352" s="2"/>
    </row>
    <row r="353" spans="6:44" ht="13">
      <c r="F353" s="2"/>
      <c r="G353" s="2"/>
      <c r="N353" s="2"/>
      <c r="O353" s="2"/>
      <c r="P353" s="1"/>
      <c r="R353" s="1"/>
      <c r="W353" s="5"/>
      <c r="Y353" s="6"/>
      <c r="AM353" s="2"/>
      <c r="AN353" s="1"/>
      <c r="AO353" s="2"/>
      <c r="AR353" s="2"/>
    </row>
    <row r="354" spans="6:44" ht="13">
      <c r="F354" s="2"/>
      <c r="G354" s="2"/>
      <c r="N354" s="2"/>
      <c r="O354" s="2"/>
      <c r="P354" s="1"/>
      <c r="R354" s="1"/>
      <c r="W354" s="5"/>
      <c r="Y354" s="6"/>
      <c r="AM354" s="2"/>
      <c r="AN354" s="1"/>
      <c r="AO354" s="2"/>
      <c r="AR354" s="2"/>
    </row>
    <row r="355" spans="6:44" ht="13">
      <c r="F355" s="2"/>
      <c r="G355" s="2"/>
      <c r="N355" s="2"/>
      <c r="O355" s="2"/>
      <c r="P355" s="1"/>
      <c r="R355" s="1"/>
      <c r="W355" s="5"/>
      <c r="Y355" s="6"/>
      <c r="AM355" s="2"/>
      <c r="AN355" s="1"/>
      <c r="AO355" s="2"/>
      <c r="AR355" s="2"/>
    </row>
    <row r="356" spans="6:44" ht="13">
      <c r="F356" s="2"/>
      <c r="G356" s="2"/>
      <c r="N356" s="2"/>
      <c r="O356" s="2"/>
      <c r="P356" s="1"/>
      <c r="R356" s="1"/>
      <c r="W356" s="5"/>
      <c r="Y356" s="6"/>
      <c r="AM356" s="2"/>
      <c r="AN356" s="1"/>
      <c r="AO356" s="2"/>
      <c r="AR356" s="2"/>
    </row>
    <row r="357" spans="6:44" ht="13">
      <c r="F357" s="2"/>
      <c r="G357" s="2"/>
      <c r="N357" s="2"/>
      <c r="O357" s="2"/>
      <c r="P357" s="1"/>
      <c r="R357" s="1"/>
      <c r="W357" s="5"/>
      <c r="Y357" s="6"/>
      <c r="AM357" s="2"/>
      <c r="AN357" s="1"/>
      <c r="AO357" s="2"/>
      <c r="AR357" s="2"/>
    </row>
    <row r="358" spans="6:44" ht="13">
      <c r="F358" s="2"/>
      <c r="G358" s="2"/>
      <c r="N358" s="2"/>
      <c r="O358" s="2"/>
      <c r="P358" s="1"/>
      <c r="R358" s="1"/>
      <c r="W358" s="5"/>
      <c r="Y358" s="6"/>
      <c r="AM358" s="2"/>
      <c r="AN358" s="1"/>
      <c r="AO358" s="2"/>
      <c r="AR358" s="2"/>
    </row>
    <row r="359" spans="6:44" ht="13">
      <c r="F359" s="2"/>
      <c r="G359" s="2"/>
      <c r="N359" s="2"/>
      <c r="O359" s="2"/>
      <c r="P359" s="1"/>
      <c r="R359" s="1"/>
      <c r="W359" s="5"/>
      <c r="Y359" s="6"/>
      <c r="AM359" s="2"/>
      <c r="AN359" s="1"/>
      <c r="AO359" s="2"/>
      <c r="AR359" s="2"/>
    </row>
    <row r="360" spans="6:44" ht="13">
      <c r="F360" s="2"/>
      <c r="G360" s="2"/>
      <c r="N360" s="2"/>
      <c r="O360" s="2"/>
      <c r="P360" s="1"/>
      <c r="R360" s="1"/>
      <c r="W360" s="5"/>
      <c r="Y360" s="6"/>
      <c r="AM360" s="2"/>
      <c r="AN360" s="1"/>
      <c r="AO360" s="2"/>
      <c r="AR360" s="2"/>
    </row>
    <row r="361" spans="6:44" ht="13">
      <c r="F361" s="2"/>
      <c r="G361" s="2"/>
      <c r="N361" s="2"/>
      <c r="O361" s="2"/>
      <c r="P361" s="1"/>
      <c r="R361" s="1"/>
      <c r="W361" s="5"/>
      <c r="Y361" s="6"/>
      <c r="AM361" s="2"/>
      <c r="AN361" s="1"/>
      <c r="AO361" s="2"/>
      <c r="AR361" s="2"/>
    </row>
    <row r="362" spans="6:44" ht="13">
      <c r="F362" s="2"/>
      <c r="G362" s="2"/>
      <c r="N362" s="2"/>
      <c r="O362" s="2"/>
      <c r="P362" s="1"/>
      <c r="R362" s="1"/>
      <c r="W362" s="5"/>
      <c r="Y362" s="6"/>
      <c r="AM362" s="2"/>
      <c r="AN362" s="1"/>
      <c r="AO362" s="2"/>
      <c r="AR362" s="2"/>
    </row>
    <row r="363" spans="6:44" ht="13">
      <c r="F363" s="2"/>
      <c r="G363" s="2"/>
      <c r="N363" s="2"/>
      <c r="O363" s="2"/>
      <c r="P363" s="1"/>
      <c r="R363" s="1"/>
      <c r="W363" s="5"/>
      <c r="Y363" s="6"/>
      <c r="AM363" s="2"/>
      <c r="AN363" s="1"/>
      <c r="AO363" s="2"/>
      <c r="AR363" s="2"/>
    </row>
    <row r="364" spans="6:44" ht="13">
      <c r="F364" s="2"/>
      <c r="G364" s="2"/>
      <c r="N364" s="2"/>
      <c r="O364" s="2"/>
      <c r="P364" s="1"/>
      <c r="R364" s="1"/>
      <c r="W364" s="5"/>
      <c r="Y364" s="6"/>
      <c r="AM364" s="2"/>
      <c r="AN364" s="1"/>
      <c r="AO364" s="2"/>
      <c r="AR364" s="2"/>
    </row>
    <row r="365" spans="6:44" ht="13">
      <c r="F365" s="2"/>
      <c r="G365" s="2"/>
      <c r="N365" s="2"/>
      <c r="O365" s="2"/>
      <c r="P365" s="1"/>
      <c r="R365" s="1"/>
      <c r="W365" s="5"/>
      <c r="Y365" s="6"/>
      <c r="AM365" s="2"/>
      <c r="AN365" s="1"/>
      <c r="AO365" s="2"/>
      <c r="AR365" s="2"/>
    </row>
    <row r="366" spans="6:44" ht="13">
      <c r="F366" s="2"/>
      <c r="G366" s="2"/>
      <c r="N366" s="2"/>
      <c r="O366" s="2"/>
      <c r="P366" s="1"/>
      <c r="R366" s="1"/>
      <c r="W366" s="5"/>
      <c r="Y366" s="6"/>
      <c r="AM366" s="2"/>
      <c r="AN366" s="1"/>
      <c r="AO366" s="2"/>
      <c r="AR366" s="2"/>
    </row>
    <row r="367" spans="6:44" ht="13">
      <c r="F367" s="2"/>
      <c r="G367" s="2"/>
      <c r="N367" s="2"/>
      <c r="O367" s="2"/>
      <c r="P367" s="1"/>
      <c r="R367" s="1"/>
      <c r="W367" s="5"/>
      <c r="Y367" s="6"/>
      <c r="AM367" s="2"/>
      <c r="AN367" s="1"/>
      <c r="AO367" s="2"/>
      <c r="AR367" s="2"/>
    </row>
    <row r="368" spans="6:44" ht="13">
      <c r="F368" s="2"/>
      <c r="G368" s="2"/>
      <c r="N368" s="2"/>
      <c r="O368" s="2"/>
      <c r="P368" s="1"/>
      <c r="R368" s="1"/>
      <c r="W368" s="5"/>
      <c r="Y368" s="6"/>
      <c r="AM368" s="2"/>
      <c r="AN368" s="1"/>
      <c r="AO368" s="2"/>
      <c r="AR368" s="2"/>
    </row>
    <row r="369" spans="6:44" ht="13">
      <c r="F369" s="2"/>
      <c r="G369" s="2"/>
      <c r="N369" s="2"/>
      <c r="O369" s="2"/>
      <c r="P369" s="1"/>
      <c r="R369" s="1"/>
      <c r="W369" s="5"/>
      <c r="Y369" s="6"/>
      <c r="AM369" s="2"/>
      <c r="AN369" s="1"/>
      <c r="AO369" s="2"/>
      <c r="AR369" s="2"/>
    </row>
    <row r="370" spans="6:44" ht="13">
      <c r="F370" s="2"/>
      <c r="G370" s="2"/>
      <c r="N370" s="2"/>
      <c r="O370" s="2"/>
      <c r="P370" s="1"/>
      <c r="R370" s="1"/>
      <c r="W370" s="5"/>
      <c r="Y370" s="6"/>
      <c r="AM370" s="2"/>
      <c r="AN370" s="1"/>
      <c r="AO370" s="2"/>
      <c r="AR370" s="2"/>
    </row>
    <row r="371" spans="6:44" ht="13">
      <c r="F371" s="2"/>
      <c r="G371" s="2"/>
      <c r="N371" s="2"/>
      <c r="O371" s="2"/>
      <c r="P371" s="1"/>
      <c r="R371" s="1"/>
      <c r="W371" s="5"/>
      <c r="Y371" s="6"/>
      <c r="AM371" s="2"/>
      <c r="AN371" s="1"/>
      <c r="AO371" s="2"/>
      <c r="AR371" s="2"/>
    </row>
    <row r="372" spans="6:44" ht="13">
      <c r="F372" s="2"/>
      <c r="G372" s="2"/>
      <c r="N372" s="2"/>
      <c r="O372" s="2"/>
      <c r="P372" s="1"/>
      <c r="R372" s="1"/>
      <c r="W372" s="5"/>
      <c r="Y372" s="6"/>
      <c r="AM372" s="2"/>
      <c r="AN372" s="1"/>
      <c r="AO372" s="2"/>
      <c r="AR372" s="2"/>
    </row>
    <row r="373" spans="6:44" ht="13">
      <c r="F373" s="2"/>
      <c r="G373" s="2"/>
      <c r="N373" s="2"/>
      <c r="O373" s="2"/>
      <c r="P373" s="1"/>
      <c r="R373" s="1"/>
      <c r="W373" s="5"/>
      <c r="Y373" s="6"/>
      <c r="AM373" s="2"/>
      <c r="AN373" s="1"/>
      <c r="AO373" s="2"/>
      <c r="AR373" s="2"/>
    </row>
    <row r="374" spans="6:44" ht="13">
      <c r="F374" s="2"/>
      <c r="G374" s="2"/>
      <c r="N374" s="2"/>
      <c r="O374" s="2"/>
      <c r="P374" s="1"/>
      <c r="R374" s="1"/>
      <c r="W374" s="5"/>
      <c r="Y374" s="6"/>
      <c r="AM374" s="2"/>
      <c r="AN374" s="1"/>
      <c r="AO374" s="2"/>
      <c r="AR374" s="2"/>
    </row>
    <row r="375" spans="6:44" ht="13">
      <c r="F375" s="2"/>
      <c r="G375" s="2"/>
      <c r="N375" s="2"/>
      <c r="O375" s="2"/>
      <c r="P375" s="1"/>
      <c r="R375" s="1"/>
      <c r="W375" s="5"/>
      <c r="Y375" s="6"/>
      <c r="AM375" s="2"/>
      <c r="AN375" s="1"/>
      <c r="AO375" s="2"/>
      <c r="AR375" s="2"/>
    </row>
    <row r="376" spans="6:44" ht="13">
      <c r="F376" s="2"/>
      <c r="G376" s="2"/>
      <c r="N376" s="2"/>
      <c r="O376" s="2"/>
      <c r="P376" s="1"/>
      <c r="R376" s="1"/>
      <c r="W376" s="5"/>
      <c r="Y376" s="6"/>
      <c r="AM376" s="2"/>
      <c r="AN376" s="1"/>
      <c r="AO376" s="2"/>
      <c r="AR376" s="2"/>
    </row>
    <row r="377" spans="6:44" ht="13">
      <c r="F377" s="2"/>
      <c r="G377" s="2"/>
      <c r="N377" s="2"/>
      <c r="O377" s="2"/>
      <c r="P377" s="1"/>
      <c r="R377" s="1"/>
      <c r="W377" s="5"/>
      <c r="Y377" s="6"/>
      <c r="AM377" s="2"/>
      <c r="AN377" s="1"/>
      <c r="AO377" s="2"/>
      <c r="AR377" s="2"/>
    </row>
    <row r="378" spans="6:44" ht="13">
      <c r="F378" s="2"/>
      <c r="G378" s="2"/>
      <c r="N378" s="2"/>
      <c r="O378" s="2"/>
      <c r="P378" s="1"/>
      <c r="R378" s="1"/>
      <c r="W378" s="5"/>
      <c r="Y378" s="6"/>
      <c r="AM378" s="2"/>
      <c r="AN378" s="1"/>
      <c r="AO378" s="2"/>
      <c r="AR378" s="2"/>
    </row>
    <row r="379" spans="6:44" ht="13">
      <c r="F379" s="2"/>
      <c r="G379" s="2"/>
      <c r="N379" s="2"/>
      <c r="O379" s="2"/>
      <c r="P379" s="1"/>
      <c r="R379" s="1"/>
      <c r="W379" s="5"/>
      <c r="Y379" s="6"/>
      <c r="AM379" s="2"/>
      <c r="AN379" s="1"/>
      <c r="AO379" s="2"/>
      <c r="AR379" s="2"/>
    </row>
    <row r="380" spans="6:44" ht="13">
      <c r="F380" s="2"/>
      <c r="G380" s="2"/>
      <c r="N380" s="2"/>
      <c r="O380" s="2"/>
      <c r="P380" s="1"/>
      <c r="R380" s="1"/>
      <c r="W380" s="5"/>
      <c r="Y380" s="6"/>
      <c r="AM380" s="2"/>
      <c r="AN380" s="1"/>
      <c r="AO380" s="2"/>
      <c r="AR380" s="2"/>
    </row>
    <row r="381" spans="6:44" ht="13">
      <c r="F381" s="2"/>
      <c r="G381" s="2"/>
      <c r="N381" s="2"/>
      <c r="O381" s="2"/>
      <c r="P381" s="1"/>
      <c r="R381" s="1"/>
      <c r="W381" s="5"/>
      <c r="Y381" s="6"/>
      <c r="AM381" s="2"/>
      <c r="AN381" s="1"/>
      <c r="AO381" s="2"/>
      <c r="AR381" s="2"/>
    </row>
    <row r="382" spans="6:44" ht="13">
      <c r="F382" s="2"/>
      <c r="G382" s="2"/>
      <c r="N382" s="2"/>
      <c r="O382" s="2"/>
      <c r="P382" s="1"/>
      <c r="R382" s="1"/>
      <c r="W382" s="5"/>
      <c r="Y382" s="6"/>
      <c r="AM382" s="2"/>
      <c r="AN382" s="1"/>
      <c r="AO382" s="2"/>
      <c r="AR382" s="2"/>
    </row>
    <row r="383" spans="6:44" ht="13">
      <c r="F383" s="2"/>
      <c r="G383" s="2"/>
      <c r="N383" s="2"/>
      <c r="O383" s="2"/>
      <c r="P383" s="1"/>
      <c r="R383" s="1"/>
      <c r="W383" s="5"/>
      <c r="Y383" s="6"/>
      <c r="AM383" s="2"/>
      <c r="AN383" s="1"/>
      <c r="AO383" s="2"/>
      <c r="AR383" s="2"/>
    </row>
    <row r="384" spans="6:44" ht="13">
      <c r="F384" s="2"/>
      <c r="G384" s="2"/>
      <c r="N384" s="2"/>
      <c r="O384" s="2"/>
      <c r="P384" s="1"/>
      <c r="R384" s="1"/>
      <c r="W384" s="5"/>
      <c r="Y384" s="6"/>
      <c r="AM384" s="2"/>
      <c r="AN384" s="1"/>
      <c r="AO384" s="2"/>
      <c r="AR384" s="2"/>
    </row>
    <row r="385" spans="6:44" ht="13">
      <c r="F385" s="2"/>
      <c r="G385" s="2"/>
      <c r="N385" s="2"/>
      <c r="O385" s="2"/>
      <c r="P385" s="1"/>
      <c r="R385" s="1"/>
      <c r="W385" s="5"/>
      <c r="Y385" s="6"/>
      <c r="AM385" s="2"/>
      <c r="AN385" s="1"/>
      <c r="AO385" s="2"/>
      <c r="AR385" s="2"/>
    </row>
    <row r="386" spans="6:44" ht="13">
      <c r="F386" s="2"/>
      <c r="G386" s="2"/>
      <c r="N386" s="2"/>
      <c r="O386" s="2"/>
      <c r="P386" s="1"/>
      <c r="R386" s="1"/>
      <c r="W386" s="5"/>
      <c r="Y386" s="6"/>
      <c r="AM386" s="2"/>
      <c r="AN386" s="1"/>
      <c r="AO386" s="2"/>
      <c r="AR386" s="2"/>
    </row>
    <row r="387" spans="6:44" ht="13">
      <c r="F387" s="2"/>
      <c r="G387" s="2"/>
      <c r="N387" s="2"/>
      <c r="O387" s="2"/>
      <c r="P387" s="1"/>
      <c r="R387" s="1"/>
      <c r="W387" s="5"/>
      <c r="Y387" s="6"/>
      <c r="AM387" s="2"/>
      <c r="AN387" s="1"/>
      <c r="AO387" s="2"/>
      <c r="AR387" s="2"/>
    </row>
    <row r="388" spans="6:44" ht="13">
      <c r="F388" s="2"/>
      <c r="G388" s="2"/>
      <c r="N388" s="2"/>
      <c r="O388" s="2"/>
      <c r="P388" s="1"/>
      <c r="R388" s="1"/>
      <c r="W388" s="5"/>
      <c r="Y388" s="6"/>
      <c r="AM388" s="2"/>
      <c r="AN388" s="1"/>
      <c r="AO388" s="2"/>
      <c r="AR388" s="2"/>
    </row>
    <row r="389" spans="6:44" ht="13">
      <c r="F389" s="2"/>
      <c r="G389" s="2"/>
      <c r="N389" s="2"/>
      <c r="O389" s="2"/>
      <c r="P389" s="1"/>
      <c r="R389" s="1"/>
      <c r="W389" s="5"/>
      <c r="Y389" s="6"/>
      <c r="AM389" s="2"/>
      <c r="AN389" s="1"/>
      <c r="AO389" s="2"/>
      <c r="AR389" s="2"/>
    </row>
    <row r="390" spans="6:44" ht="13">
      <c r="F390" s="2"/>
      <c r="G390" s="2"/>
      <c r="N390" s="2"/>
      <c r="O390" s="2"/>
      <c r="P390" s="1"/>
      <c r="R390" s="1"/>
      <c r="W390" s="5"/>
      <c r="Y390" s="6"/>
      <c r="AM390" s="2"/>
      <c r="AN390" s="1"/>
      <c r="AO390" s="2"/>
      <c r="AR390" s="2"/>
    </row>
    <row r="391" spans="6:44" ht="13">
      <c r="F391" s="2"/>
      <c r="G391" s="2"/>
      <c r="N391" s="2"/>
      <c r="O391" s="2"/>
      <c r="P391" s="1"/>
      <c r="R391" s="1"/>
      <c r="W391" s="5"/>
      <c r="Y391" s="6"/>
      <c r="AM391" s="2"/>
      <c r="AN391" s="1"/>
      <c r="AO391" s="2"/>
      <c r="AR391" s="2"/>
    </row>
    <row r="392" spans="6:44" ht="13">
      <c r="F392" s="2"/>
      <c r="G392" s="2"/>
      <c r="N392" s="2"/>
      <c r="O392" s="2"/>
      <c r="P392" s="1"/>
      <c r="R392" s="1"/>
      <c r="W392" s="5"/>
      <c r="Y392" s="6"/>
      <c r="AM392" s="2"/>
      <c r="AN392" s="1"/>
      <c r="AO392" s="2"/>
      <c r="AR392" s="2"/>
    </row>
    <row r="393" spans="6:44" ht="13">
      <c r="F393" s="2"/>
      <c r="G393" s="2"/>
      <c r="N393" s="2"/>
      <c r="O393" s="2"/>
      <c r="P393" s="1"/>
      <c r="R393" s="1"/>
      <c r="W393" s="5"/>
      <c r="Y393" s="6"/>
      <c r="AM393" s="2"/>
      <c r="AN393" s="1"/>
      <c r="AO393" s="2"/>
      <c r="AR393" s="2"/>
    </row>
    <row r="394" spans="6:44" ht="13">
      <c r="F394" s="2"/>
      <c r="G394" s="2"/>
      <c r="N394" s="2"/>
      <c r="O394" s="2"/>
      <c r="P394" s="1"/>
      <c r="R394" s="1"/>
      <c r="W394" s="5"/>
      <c r="Y394" s="6"/>
      <c r="AM394" s="2"/>
      <c r="AN394" s="1"/>
      <c r="AO394" s="2"/>
      <c r="AR394" s="2"/>
    </row>
    <row r="395" spans="6:44" ht="13">
      <c r="F395" s="2"/>
      <c r="G395" s="2"/>
      <c r="N395" s="2"/>
      <c r="O395" s="2"/>
      <c r="P395" s="1"/>
      <c r="R395" s="1"/>
      <c r="W395" s="5"/>
      <c r="Y395" s="6"/>
      <c r="AM395" s="2"/>
      <c r="AN395" s="1"/>
      <c r="AO395" s="2"/>
      <c r="AR395" s="2"/>
    </row>
    <row r="396" spans="6:44" ht="13">
      <c r="F396" s="2"/>
      <c r="G396" s="2"/>
      <c r="N396" s="2"/>
      <c r="O396" s="2"/>
      <c r="P396" s="1"/>
      <c r="R396" s="1"/>
      <c r="W396" s="5"/>
      <c r="Y396" s="6"/>
      <c r="AM396" s="2"/>
      <c r="AN396" s="1"/>
      <c r="AO396" s="2"/>
      <c r="AR396" s="2"/>
    </row>
    <row r="397" spans="6:44" ht="13">
      <c r="F397" s="2"/>
      <c r="G397" s="2"/>
      <c r="N397" s="2"/>
      <c r="O397" s="2"/>
      <c r="P397" s="1"/>
      <c r="R397" s="1"/>
      <c r="W397" s="5"/>
      <c r="Y397" s="6"/>
      <c r="AM397" s="2"/>
      <c r="AN397" s="1"/>
      <c r="AO397" s="2"/>
      <c r="AR397" s="2"/>
    </row>
    <row r="398" spans="6:44" ht="13">
      <c r="F398" s="2"/>
      <c r="G398" s="2"/>
      <c r="N398" s="2"/>
      <c r="O398" s="2"/>
      <c r="P398" s="1"/>
      <c r="R398" s="1"/>
      <c r="W398" s="5"/>
      <c r="Y398" s="6"/>
      <c r="AM398" s="2"/>
      <c r="AN398" s="1"/>
      <c r="AO398" s="2"/>
      <c r="AR398" s="2"/>
    </row>
    <row r="399" spans="6:44" ht="13">
      <c r="F399" s="2"/>
      <c r="G399" s="2"/>
      <c r="N399" s="2"/>
      <c r="O399" s="2"/>
      <c r="P399" s="1"/>
      <c r="R399" s="1"/>
      <c r="W399" s="5"/>
      <c r="Y399" s="6"/>
      <c r="AM399" s="2"/>
      <c r="AN399" s="1"/>
      <c r="AO399" s="2"/>
      <c r="AR399" s="2"/>
    </row>
    <row r="400" spans="6:44" ht="13">
      <c r="F400" s="2"/>
      <c r="G400" s="2"/>
      <c r="N400" s="2"/>
      <c r="O400" s="2"/>
      <c r="P400" s="1"/>
      <c r="R400" s="1"/>
      <c r="W400" s="5"/>
      <c r="Y400" s="6"/>
      <c r="AM400" s="2"/>
      <c r="AN400" s="1"/>
      <c r="AO400" s="2"/>
      <c r="AR400" s="2"/>
    </row>
    <row r="401" spans="6:44" ht="13">
      <c r="F401" s="2"/>
      <c r="G401" s="2"/>
      <c r="N401" s="2"/>
      <c r="O401" s="2"/>
      <c r="P401" s="1"/>
      <c r="R401" s="1"/>
      <c r="W401" s="5"/>
      <c r="Y401" s="6"/>
      <c r="AM401" s="2"/>
      <c r="AN401" s="1"/>
      <c r="AO401" s="2"/>
      <c r="AR401" s="2"/>
    </row>
    <row r="402" spans="6:44" ht="13">
      <c r="F402" s="2"/>
      <c r="G402" s="2"/>
      <c r="N402" s="2"/>
      <c r="O402" s="2"/>
      <c r="P402" s="1"/>
      <c r="R402" s="1"/>
      <c r="W402" s="5"/>
      <c r="Y402" s="6"/>
      <c r="AM402" s="2"/>
      <c r="AN402" s="1"/>
      <c r="AO402" s="2"/>
      <c r="AR402" s="2"/>
    </row>
    <row r="403" spans="6:44" ht="13">
      <c r="F403" s="2"/>
      <c r="G403" s="2"/>
      <c r="N403" s="2"/>
      <c r="O403" s="2"/>
      <c r="P403" s="1"/>
      <c r="R403" s="1"/>
      <c r="W403" s="5"/>
      <c r="Y403" s="6"/>
      <c r="AM403" s="2"/>
      <c r="AN403" s="1"/>
      <c r="AO403" s="2"/>
      <c r="AR403" s="2"/>
    </row>
    <row r="404" spans="6:44" ht="13">
      <c r="F404" s="2"/>
      <c r="G404" s="2"/>
      <c r="N404" s="2"/>
      <c r="O404" s="2"/>
      <c r="P404" s="1"/>
      <c r="R404" s="1"/>
      <c r="W404" s="5"/>
      <c r="Y404" s="6"/>
      <c r="AM404" s="2"/>
      <c r="AN404" s="1"/>
      <c r="AO404" s="2"/>
      <c r="AR404" s="2"/>
    </row>
    <row r="405" spans="6:44" ht="13">
      <c r="F405" s="2"/>
      <c r="G405" s="2"/>
      <c r="N405" s="2"/>
      <c r="O405" s="2"/>
      <c r="P405" s="1"/>
      <c r="R405" s="1"/>
      <c r="W405" s="5"/>
      <c r="Y405" s="6"/>
      <c r="AM405" s="2"/>
      <c r="AN405" s="1"/>
      <c r="AO405" s="2"/>
      <c r="AR405" s="2"/>
    </row>
    <row r="406" spans="6:44" ht="13">
      <c r="F406" s="2"/>
      <c r="G406" s="2"/>
      <c r="N406" s="2"/>
      <c r="O406" s="2"/>
      <c r="P406" s="1"/>
      <c r="R406" s="1"/>
      <c r="W406" s="5"/>
      <c r="Y406" s="6"/>
      <c r="AM406" s="2"/>
      <c r="AN406" s="1"/>
      <c r="AO406" s="2"/>
      <c r="AR406" s="2"/>
    </row>
    <row r="407" spans="6:44" ht="13">
      <c r="F407" s="2"/>
      <c r="G407" s="2"/>
      <c r="N407" s="2"/>
      <c r="O407" s="2"/>
      <c r="P407" s="1"/>
      <c r="R407" s="1"/>
      <c r="W407" s="5"/>
      <c r="Y407" s="6"/>
      <c r="AM407" s="2"/>
      <c r="AN407" s="1"/>
      <c r="AO407" s="2"/>
      <c r="AR407" s="2"/>
    </row>
    <row r="408" spans="6:44" ht="13">
      <c r="F408" s="2"/>
      <c r="G408" s="2"/>
      <c r="N408" s="2"/>
      <c r="O408" s="2"/>
      <c r="P408" s="1"/>
      <c r="R408" s="1"/>
      <c r="W408" s="5"/>
      <c r="Y408" s="6"/>
      <c r="AM408" s="2"/>
      <c r="AN408" s="1"/>
      <c r="AO408" s="2"/>
      <c r="AR408" s="2"/>
    </row>
    <row r="409" spans="6:44" ht="13">
      <c r="F409" s="2"/>
      <c r="G409" s="2"/>
      <c r="N409" s="2"/>
      <c r="O409" s="2"/>
      <c r="P409" s="1"/>
      <c r="R409" s="1"/>
      <c r="W409" s="5"/>
      <c r="Y409" s="6"/>
      <c r="AM409" s="2"/>
      <c r="AN409" s="1"/>
      <c r="AO409" s="2"/>
      <c r="AR409" s="2"/>
    </row>
    <row r="410" spans="6:44" ht="13">
      <c r="F410" s="2"/>
      <c r="G410" s="2"/>
      <c r="N410" s="2"/>
      <c r="O410" s="2"/>
      <c r="P410" s="1"/>
      <c r="R410" s="1"/>
      <c r="W410" s="5"/>
      <c r="Y410" s="6"/>
      <c r="AM410" s="2"/>
      <c r="AN410" s="1"/>
      <c r="AO410" s="2"/>
      <c r="AR410" s="2"/>
    </row>
    <row r="411" spans="6:44" ht="13">
      <c r="F411" s="2"/>
      <c r="G411" s="2"/>
      <c r="N411" s="2"/>
      <c r="O411" s="2"/>
      <c r="P411" s="1"/>
      <c r="R411" s="1"/>
      <c r="W411" s="5"/>
      <c r="Y411" s="6"/>
      <c r="AM411" s="2"/>
      <c r="AN411" s="1"/>
      <c r="AO411" s="2"/>
      <c r="AR411" s="2"/>
    </row>
    <row r="412" spans="6:44" ht="13">
      <c r="F412" s="2"/>
      <c r="G412" s="2"/>
      <c r="N412" s="2"/>
      <c r="O412" s="2"/>
      <c r="P412" s="1"/>
      <c r="R412" s="1"/>
      <c r="W412" s="5"/>
      <c r="Y412" s="6"/>
      <c r="AM412" s="2"/>
      <c r="AN412" s="1"/>
      <c r="AO412" s="2"/>
      <c r="AR412" s="2"/>
    </row>
    <row r="413" spans="6:44" ht="13">
      <c r="F413" s="2"/>
      <c r="G413" s="2"/>
      <c r="N413" s="2"/>
      <c r="O413" s="2"/>
      <c r="P413" s="1"/>
      <c r="R413" s="1"/>
      <c r="W413" s="5"/>
      <c r="Y413" s="6"/>
      <c r="AM413" s="2"/>
      <c r="AN413" s="1"/>
      <c r="AO413" s="2"/>
      <c r="AR413" s="2"/>
    </row>
    <row r="414" spans="6:44" ht="13">
      <c r="F414" s="2"/>
      <c r="G414" s="2"/>
      <c r="N414" s="2"/>
      <c r="O414" s="2"/>
      <c r="P414" s="1"/>
      <c r="R414" s="1"/>
      <c r="W414" s="5"/>
      <c r="Y414" s="6"/>
      <c r="AM414" s="2"/>
      <c r="AN414" s="1"/>
      <c r="AO414" s="2"/>
      <c r="AR414" s="2"/>
    </row>
    <row r="415" spans="6:44" ht="13">
      <c r="F415" s="2"/>
      <c r="G415" s="2"/>
      <c r="N415" s="2"/>
      <c r="O415" s="2"/>
      <c r="P415" s="1"/>
      <c r="R415" s="1"/>
      <c r="W415" s="5"/>
      <c r="Y415" s="6"/>
      <c r="AM415" s="2"/>
      <c r="AN415" s="1"/>
      <c r="AO415" s="2"/>
      <c r="AR415" s="2"/>
    </row>
    <row r="416" spans="6:44" ht="13">
      <c r="F416" s="2"/>
      <c r="G416" s="2"/>
      <c r="N416" s="2"/>
      <c r="O416" s="2"/>
      <c r="P416" s="1"/>
      <c r="R416" s="1"/>
      <c r="W416" s="5"/>
      <c r="Y416" s="6"/>
      <c r="AM416" s="2"/>
      <c r="AN416" s="1"/>
      <c r="AO416" s="2"/>
      <c r="AR416" s="2"/>
    </row>
    <row r="417" spans="6:44" ht="13">
      <c r="F417" s="2"/>
      <c r="G417" s="2"/>
      <c r="N417" s="2"/>
      <c r="O417" s="2"/>
      <c r="P417" s="1"/>
      <c r="R417" s="1"/>
      <c r="W417" s="5"/>
      <c r="Y417" s="6"/>
      <c r="AM417" s="2"/>
      <c r="AN417" s="1"/>
      <c r="AO417" s="2"/>
      <c r="AR417" s="2"/>
    </row>
    <row r="418" spans="6:44" ht="13">
      <c r="F418" s="2"/>
      <c r="G418" s="2"/>
      <c r="N418" s="2"/>
      <c r="O418" s="2"/>
      <c r="P418" s="1"/>
      <c r="R418" s="1"/>
      <c r="W418" s="5"/>
      <c r="Y418" s="6"/>
      <c r="AM418" s="2"/>
      <c r="AN418" s="1"/>
      <c r="AO418" s="2"/>
      <c r="AR418" s="2"/>
    </row>
    <row r="419" spans="6:44" ht="13">
      <c r="F419" s="2"/>
      <c r="G419" s="2"/>
      <c r="N419" s="2"/>
      <c r="O419" s="2"/>
      <c r="P419" s="1"/>
      <c r="R419" s="1"/>
      <c r="W419" s="5"/>
      <c r="Y419" s="6"/>
      <c r="AM419" s="2"/>
      <c r="AN419" s="1"/>
      <c r="AO419" s="2"/>
      <c r="AR419" s="2"/>
    </row>
    <row r="420" spans="6:44" ht="13">
      <c r="F420" s="2"/>
      <c r="G420" s="2"/>
      <c r="N420" s="2"/>
      <c r="O420" s="2"/>
      <c r="P420" s="1"/>
      <c r="R420" s="1"/>
      <c r="W420" s="5"/>
      <c r="Y420" s="6"/>
      <c r="AM420" s="2"/>
      <c r="AN420" s="1"/>
      <c r="AO420" s="2"/>
      <c r="AR420" s="2"/>
    </row>
    <row r="421" spans="6:44" ht="13">
      <c r="F421" s="2"/>
      <c r="G421" s="2"/>
      <c r="N421" s="2"/>
      <c r="O421" s="2"/>
      <c r="P421" s="1"/>
      <c r="R421" s="1"/>
      <c r="W421" s="5"/>
      <c r="Y421" s="6"/>
      <c r="AM421" s="2"/>
      <c r="AN421" s="1"/>
      <c r="AO421" s="2"/>
      <c r="AR421" s="2"/>
    </row>
    <row r="422" spans="6:44" ht="13">
      <c r="F422" s="2"/>
      <c r="G422" s="2"/>
      <c r="N422" s="2"/>
      <c r="O422" s="2"/>
      <c r="P422" s="1"/>
      <c r="R422" s="1"/>
      <c r="W422" s="5"/>
      <c r="Y422" s="6"/>
      <c r="AM422" s="2"/>
      <c r="AN422" s="1"/>
      <c r="AO422" s="2"/>
      <c r="AR422" s="2"/>
    </row>
    <row r="423" spans="6:44" ht="13">
      <c r="F423" s="2"/>
      <c r="G423" s="2"/>
      <c r="N423" s="2"/>
      <c r="O423" s="2"/>
      <c r="P423" s="1"/>
      <c r="R423" s="1"/>
      <c r="W423" s="5"/>
      <c r="Y423" s="6"/>
      <c r="AM423" s="2"/>
      <c r="AN423" s="1"/>
      <c r="AO423" s="2"/>
      <c r="AR423" s="2"/>
    </row>
    <row r="424" spans="6:44" ht="13">
      <c r="F424" s="2"/>
      <c r="G424" s="2"/>
      <c r="N424" s="2"/>
      <c r="O424" s="2"/>
      <c r="P424" s="1"/>
      <c r="R424" s="1"/>
      <c r="W424" s="5"/>
      <c r="Y424" s="6"/>
      <c r="AM424" s="2"/>
      <c r="AN424" s="1"/>
      <c r="AO424" s="2"/>
      <c r="AR424" s="2"/>
    </row>
    <row r="425" spans="6:44" ht="13">
      <c r="F425" s="2"/>
      <c r="G425" s="2"/>
      <c r="N425" s="2"/>
      <c r="O425" s="2"/>
      <c r="P425" s="1"/>
      <c r="R425" s="1"/>
      <c r="W425" s="5"/>
      <c r="Y425" s="6"/>
      <c r="AM425" s="2"/>
      <c r="AN425" s="1"/>
      <c r="AO425" s="2"/>
      <c r="AR425" s="2"/>
    </row>
    <row r="426" spans="6:44" ht="13">
      <c r="F426" s="2"/>
      <c r="G426" s="2"/>
      <c r="N426" s="2"/>
      <c r="O426" s="2"/>
      <c r="P426" s="1"/>
      <c r="R426" s="1"/>
      <c r="W426" s="5"/>
      <c r="Y426" s="6"/>
      <c r="AM426" s="2"/>
      <c r="AN426" s="1"/>
      <c r="AO426" s="2"/>
      <c r="AR426" s="2"/>
    </row>
    <row r="427" spans="6:44" ht="13">
      <c r="F427" s="2"/>
      <c r="G427" s="2"/>
      <c r="N427" s="2"/>
      <c r="O427" s="2"/>
      <c r="P427" s="1"/>
      <c r="R427" s="1"/>
      <c r="W427" s="5"/>
      <c r="Y427" s="6"/>
      <c r="AM427" s="2"/>
      <c r="AN427" s="1"/>
      <c r="AO427" s="2"/>
      <c r="AR427" s="2"/>
    </row>
    <row r="428" spans="6:44" ht="13">
      <c r="F428" s="2"/>
      <c r="G428" s="2"/>
      <c r="N428" s="2"/>
      <c r="O428" s="2"/>
      <c r="P428" s="1"/>
      <c r="R428" s="1"/>
      <c r="W428" s="5"/>
      <c r="Y428" s="6"/>
      <c r="AM428" s="2"/>
      <c r="AN428" s="1"/>
      <c r="AO428" s="2"/>
      <c r="AR428" s="2"/>
    </row>
    <row r="429" spans="6:44" ht="13">
      <c r="F429" s="2"/>
      <c r="G429" s="2"/>
      <c r="N429" s="2"/>
      <c r="O429" s="2"/>
      <c r="P429" s="1"/>
      <c r="R429" s="1"/>
      <c r="W429" s="5"/>
      <c r="Y429" s="6"/>
      <c r="AM429" s="2"/>
      <c r="AN429" s="1"/>
      <c r="AO429" s="2"/>
      <c r="AR429" s="2"/>
    </row>
    <row r="430" spans="6:44" ht="13">
      <c r="F430" s="2"/>
      <c r="G430" s="2"/>
      <c r="N430" s="2"/>
      <c r="O430" s="2"/>
      <c r="P430" s="1"/>
      <c r="R430" s="1"/>
      <c r="W430" s="5"/>
      <c r="Y430" s="6"/>
      <c r="AM430" s="2"/>
      <c r="AN430" s="1"/>
      <c r="AO430" s="2"/>
      <c r="AR430" s="2"/>
    </row>
    <row r="431" spans="6:44" ht="13">
      <c r="F431" s="2"/>
      <c r="G431" s="2"/>
      <c r="N431" s="2"/>
      <c r="O431" s="2"/>
      <c r="P431" s="1"/>
      <c r="R431" s="1"/>
      <c r="W431" s="5"/>
      <c r="Y431" s="6"/>
      <c r="AM431" s="2"/>
      <c r="AN431" s="1"/>
      <c r="AO431" s="2"/>
      <c r="AR431" s="2"/>
    </row>
    <row r="432" spans="6:44" ht="13">
      <c r="F432" s="2"/>
      <c r="G432" s="2"/>
      <c r="N432" s="2"/>
      <c r="O432" s="2"/>
      <c r="P432" s="1"/>
      <c r="R432" s="1"/>
      <c r="W432" s="5"/>
      <c r="Y432" s="6"/>
      <c r="AM432" s="2"/>
      <c r="AN432" s="1"/>
      <c r="AO432" s="2"/>
      <c r="AR432" s="2"/>
    </row>
    <row r="433" spans="6:44" ht="13">
      <c r="F433" s="2"/>
      <c r="G433" s="2"/>
      <c r="N433" s="2"/>
      <c r="O433" s="2"/>
      <c r="P433" s="1"/>
      <c r="R433" s="1"/>
      <c r="W433" s="5"/>
      <c r="Y433" s="6"/>
      <c r="AM433" s="2"/>
      <c r="AN433" s="1"/>
      <c r="AO433" s="2"/>
      <c r="AR433" s="2"/>
    </row>
    <row r="434" spans="6:44" ht="13">
      <c r="F434" s="2"/>
      <c r="G434" s="2"/>
      <c r="N434" s="2"/>
      <c r="O434" s="2"/>
      <c r="P434" s="1"/>
      <c r="R434" s="1"/>
      <c r="W434" s="5"/>
      <c r="Y434" s="6"/>
      <c r="AM434" s="2"/>
      <c r="AN434" s="1"/>
      <c r="AO434" s="2"/>
      <c r="AR434" s="2"/>
    </row>
    <row r="435" spans="6:44" ht="13">
      <c r="F435" s="2"/>
      <c r="G435" s="2"/>
      <c r="N435" s="2"/>
      <c r="O435" s="2"/>
      <c r="P435" s="1"/>
      <c r="R435" s="1"/>
      <c r="W435" s="5"/>
      <c r="Y435" s="6"/>
      <c r="AM435" s="2"/>
      <c r="AN435" s="1"/>
      <c r="AO435" s="2"/>
      <c r="AR435" s="2"/>
    </row>
    <row r="436" spans="6:44" ht="13">
      <c r="F436" s="2"/>
      <c r="G436" s="2"/>
      <c r="N436" s="2"/>
      <c r="O436" s="2"/>
      <c r="P436" s="1"/>
      <c r="R436" s="1"/>
      <c r="W436" s="5"/>
      <c r="Y436" s="6"/>
      <c r="AM436" s="2"/>
      <c r="AN436" s="1"/>
      <c r="AO436" s="2"/>
      <c r="AR436" s="2"/>
    </row>
    <row r="437" spans="6:44" ht="13">
      <c r="F437" s="2"/>
      <c r="G437" s="2"/>
      <c r="N437" s="2"/>
      <c r="O437" s="2"/>
      <c r="P437" s="1"/>
      <c r="R437" s="1"/>
      <c r="W437" s="5"/>
      <c r="Y437" s="6"/>
      <c r="AM437" s="2"/>
      <c r="AN437" s="1"/>
      <c r="AO437" s="2"/>
      <c r="AR437" s="2"/>
    </row>
    <row r="438" spans="6:44" ht="13">
      <c r="F438" s="2"/>
      <c r="G438" s="2"/>
      <c r="N438" s="2"/>
      <c r="O438" s="2"/>
      <c r="P438" s="1"/>
      <c r="R438" s="1"/>
      <c r="W438" s="5"/>
      <c r="Y438" s="6"/>
      <c r="AM438" s="2"/>
      <c r="AN438" s="1"/>
      <c r="AO438" s="2"/>
      <c r="AR438" s="2"/>
    </row>
    <row r="439" spans="6:44" ht="13">
      <c r="F439" s="2"/>
      <c r="G439" s="2"/>
      <c r="N439" s="2"/>
      <c r="O439" s="2"/>
      <c r="P439" s="1"/>
      <c r="R439" s="1"/>
      <c r="W439" s="5"/>
      <c r="Y439" s="6"/>
      <c r="AM439" s="2"/>
      <c r="AN439" s="1"/>
      <c r="AO439" s="2"/>
      <c r="AR439" s="2"/>
    </row>
    <row r="440" spans="6:44" ht="13">
      <c r="F440" s="2"/>
      <c r="G440" s="2"/>
      <c r="N440" s="2"/>
      <c r="O440" s="2"/>
      <c r="P440" s="1"/>
      <c r="R440" s="1"/>
      <c r="W440" s="5"/>
      <c r="Y440" s="6"/>
      <c r="AM440" s="2"/>
      <c r="AN440" s="1"/>
      <c r="AO440" s="2"/>
      <c r="AR440" s="2"/>
    </row>
    <row r="441" spans="6:44" ht="13">
      <c r="F441" s="2"/>
      <c r="G441" s="2"/>
      <c r="N441" s="2"/>
      <c r="O441" s="2"/>
      <c r="P441" s="1"/>
      <c r="R441" s="1"/>
      <c r="W441" s="5"/>
      <c r="Y441" s="6"/>
      <c r="AM441" s="2"/>
      <c r="AN441" s="1"/>
      <c r="AO441" s="2"/>
      <c r="AR441" s="2"/>
    </row>
    <row r="442" spans="6:44" ht="13">
      <c r="F442" s="2"/>
      <c r="G442" s="2"/>
      <c r="N442" s="2"/>
      <c r="O442" s="2"/>
      <c r="P442" s="1"/>
      <c r="R442" s="1"/>
      <c r="W442" s="5"/>
      <c r="Y442" s="6"/>
      <c r="AM442" s="2"/>
      <c r="AN442" s="1"/>
      <c r="AO442" s="2"/>
      <c r="AR442" s="2"/>
    </row>
    <row r="443" spans="6:44" ht="13">
      <c r="F443" s="2"/>
      <c r="G443" s="2"/>
      <c r="N443" s="2"/>
      <c r="O443" s="2"/>
      <c r="P443" s="1"/>
      <c r="R443" s="1"/>
      <c r="W443" s="5"/>
      <c r="Y443" s="6"/>
      <c r="AM443" s="2"/>
      <c r="AN443" s="1"/>
      <c r="AO443" s="2"/>
      <c r="AR443" s="2"/>
    </row>
    <row r="444" spans="6:44" ht="13">
      <c r="F444" s="2"/>
      <c r="G444" s="2"/>
      <c r="N444" s="2"/>
      <c r="O444" s="2"/>
      <c r="P444" s="1"/>
      <c r="R444" s="1"/>
      <c r="W444" s="5"/>
      <c r="Y444" s="6"/>
      <c r="AM444" s="2"/>
      <c r="AN444" s="1"/>
      <c r="AO444" s="2"/>
      <c r="AR444" s="2"/>
    </row>
    <row r="445" spans="6:44" ht="13">
      <c r="F445" s="2"/>
      <c r="G445" s="2"/>
      <c r="N445" s="2"/>
      <c r="O445" s="2"/>
      <c r="P445" s="1"/>
      <c r="R445" s="1"/>
      <c r="W445" s="5"/>
      <c r="Y445" s="6"/>
      <c r="AM445" s="2"/>
      <c r="AN445" s="1"/>
      <c r="AO445" s="2"/>
      <c r="AR445" s="2"/>
    </row>
    <row r="446" spans="6:44" ht="13">
      <c r="F446" s="2"/>
      <c r="G446" s="2"/>
      <c r="N446" s="2"/>
      <c r="O446" s="2"/>
      <c r="P446" s="1"/>
      <c r="R446" s="1"/>
      <c r="W446" s="5"/>
      <c r="Y446" s="6"/>
      <c r="AM446" s="2"/>
      <c r="AN446" s="1"/>
      <c r="AO446" s="2"/>
      <c r="AR446" s="2"/>
    </row>
    <row r="447" spans="6:44" ht="13">
      <c r="F447" s="2"/>
      <c r="G447" s="2"/>
      <c r="N447" s="2"/>
      <c r="O447" s="2"/>
      <c r="P447" s="1"/>
      <c r="R447" s="1"/>
      <c r="W447" s="5"/>
      <c r="Y447" s="6"/>
      <c r="AM447" s="2"/>
      <c r="AN447" s="1"/>
      <c r="AO447" s="2"/>
      <c r="AR447" s="2"/>
    </row>
    <row r="448" spans="6:44" ht="13">
      <c r="F448" s="2"/>
      <c r="G448" s="2"/>
      <c r="N448" s="2"/>
      <c r="O448" s="2"/>
      <c r="P448" s="1"/>
      <c r="R448" s="1"/>
      <c r="W448" s="5"/>
      <c r="Y448" s="6"/>
      <c r="AM448" s="2"/>
      <c r="AN448" s="1"/>
      <c r="AO448" s="2"/>
      <c r="AR448" s="2"/>
    </row>
    <row r="449" spans="6:44" ht="13">
      <c r="F449" s="2"/>
      <c r="G449" s="2"/>
      <c r="N449" s="2"/>
      <c r="O449" s="2"/>
      <c r="P449" s="1"/>
      <c r="R449" s="1"/>
      <c r="W449" s="5"/>
      <c r="Y449" s="6"/>
      <c r="AM449" s="2"/>
      <c r="AN449" s="1"/>
      <c r="AO449" s="2"/>
      <c r="AR449" s="2"/>
    </row>
    <row r="450" spans="6:44" ht="13">
      <c r="F450" s="2"/>
      <c r="G450" s="2"/>
      <c r="N450" s="2"/>
      <c r="O450" s="2"/>
      <c r="P450" s="1"/>
      <c r="R450" s="1"/>
      <c r="W450" s="5"/>
      <c r="Y450" s="6"/>
      <c r="AM450" s="2"/>
      <c r="AN450" s="1"/>
      <c r="AO450" s="2"/>
      <c r="AR450" s="2"/>
    </row>
    <row r="451" spans="6:44" ht="13">
      <c r="F451" s="2"/>
      <c r="G451" s="2"/>
      <c r="N451" s="2"/>
      <c r="O451" s="2"/>
      <c r="P451" s="1"/>
      <c r="R451" s="1"/>
      <c r="W451" s="5"/>
      <c r="Y451" s="6"/>
      <c r="AM451" s="2"/>
      <c r="AN451" s="1"/>
      <c r="AO451" s="2"/>
      <c r="AR451" s="2"/>
    </row>
    <row r="452" spans="6:44" ht="13">
      <c r="F452" s="2"/>
      <c r="G452" s="2"/>
      <c r="N452" s="2"/>
      <c r="O452" s="2"/>
      <c r="P452" s="1"/>
      <c r="R452" s="1"/>
      <c r="W452" s="5"/>
      <c r="Y452" s="6"/>
      <c r="AM452" s="2"/>
      <c r="AN452" s="1"/>
      <c r="AO452" s="2"/>
      <c r="AR452" s="2"/>
    </row>
    <row r="453" spans="6:44" ht="13">
      <c r="F453" s="2"/>
      <c r="G453" s="2"/>
      <c r="N453" s="2"/>
      <c r="O453" s="2"/>
      <c r="P453" s="1"/>
      <c r="R453" s="1"/>
      <c r="W453" s="5"/>
      <c r="Y453" s="6"/>
      <c r="AM453" s="2"/>
      <c r="AN453" s="1"/>
      <c r="AO453" s="2"/>
      <c r="AR453" s="2"/>
    </row>
    <row r="454" spans="6:44" ht="13">
      <c r="F454" s="2"/>
      <c r="G454" s="2"/>
      <c r="N454" s="2"/>
      <c r="O454" s="2"/>
      <c r="P454" s="1"/>
      <c r="R454" s="1"/>
      <c r="W454" s="5"/>
      <c r="Y454" s="6"/>
      <c r="AM454" s="2"/>
      <c r="AN454" s="1"/>
      <c r="AO454" s="2"/>
      <c r="AR454" s="2"/>
    </row>
    <row r="455" spans="6:44" ht="13">
      <c r="F455" s="2"/>
      <c r="G455" s="2"/>
      <c r="N455" s="2"/>
      <c r="O455" s="2"/>
      <c r="P455" s="1"/>
      <c r="R455" s="1"/>
      <c r="W455" s="5"/>
      <c r="Y455" s="6"/>
      <c r="AM455" s="2"/>
      <c r="AN455" s="1"/>
      <c r="AO455" s="2"/>
      <c r="AR455" s="2"/>
    </row>
    <row r="456" spans="6:44" ht="13">
      <c r="F456" s="2"/>
      <c r="G456" s="2"/>
      <c r="N456" s="2"/>
      <c r="O456" s="2"/>
      <c r="P456" s="1"/>
      <c r="R456" s="1"/>
      <c r="W456" s="5"/>
      <c r="Y456" s="6"/>
      <c r="AM456" s="2"/>
      <c r="AN456" s="1"/>
      <c r="AO456" s="2"/>
      <c r="AR456" s="2"/>
    </row>
    <row r="457" spans="6:44" ht="13">
      <c r="F457" s="2"/>
      <c r="G457" s="2"/>
      <c r="N457" s="2"/>
      <c r="O457" s="2"/>
      <c r="P457" s="1"/>
      <c r="R457" s="1"/>
      <c r="W457" s="5"/>
      <c r="Y457" s="6"/>
      <c r="AM457" s="2"/>
      <c r="AN457" s="1"/>
      <c r="AO457" s="2"/>
      <c r="AR457" s="2"/>
    </row>
    <row r="458" spans="6:44" ht="13">
      <c r="F458" s="2"/>
      <c r="G458" s="2"/>
      <c r="N458" s="2"/>
      <c r="O458" s="2"/>
      <c r="P458" s="1"/>
      <c r="R458" s="1"/>
      <c r="W458" s="5"/>
      <c r="Y458" s="6"/>
      <c r="AM458" s="2"/>
      <c r="AN458" s="1"/>
      <c r="AO458" s="2"/>
      <c r="AR458" s="2"/>
    </row>
    <row r="459" spans="6:44" ht="13">
      <c r="F459" s="2"/>
      <c r="G459" s="2"/>
      <c r="N459" s="2"/>
      <c r="O459" s="2"/>
      <c r="P459" s="1"/>
      <c r="R459" s="1"/>
      <c r="W459" s="5"/>
      <c r="Y459" s="6"/>
      <c r="AM459" s="2"/>
      <c r="AN459" s="1"/>
      <c r="AO459" s="2"/>
      <c r="AR459" s="2"/>
    </row>
    <row r="460" spans="6:44" ht="13">
      <c r="F460" s="2"/>
      <c r="G460" s="2"/>
      <c r="N460" s="2"/>
      <c r="O460" s="2"/>
      <c r="P460" s="1"/>
      <c r="R460" s="1"/>
      <c r="W460" s="5"/>
      <c r="Y460" s="6"/>
      <c r="AM460" s="2"/>
      <c r="AN460" s="1"/>
      <c r="AO460" s="2"/>
      <c r="AR460" s="2"/>
    </row>
    <row r="461" spans="6:44" ht="13">
      <c r="F461" s="2"/>
      <c r="G461" s="2"/>
      <c r="N461" s="2"/>
      <c r="O461" s="2"/>
      <c r="P461" s="1"/>
      <c r="R461" s="1"/>
      <c r="W461" s="5"/>
      <c r="Y461" s="6"/>
      <c r="AM461" s="2"/>
      <c r="AN461" s="1"/>
      <c r="AO461" s="2"/>
      <c r="AR461" s="2"/>
    </row>
    <row r="462" spans="6:44" ht="13">
      <c r="F462" s="2"/>
      <c r="G462" s="2"/>
      <c r="N462" s="2"/>
      <c r="O462" s="2"/>
      <c r="P462" s="1"/>
      <c r="R462" s="1"/>
      <c r="W462" s="5"/>
      <c r="Y462" s="6"/>
      <c r="AM462" s="2"/>
      <c r="AN462" s="1"/>
      <c r="AO462" s="2"/>
      <c r="AR462" s="2"/>
    </row>
    <row r="463" spans="6:44" ht="13">
      <c r="F463" s="2"/>
      <c r="G463" s="2"/>
      <c r="N463" s="2"/>
      <c r="O463" s="2"/>
      <c r="P463" s="1"/>
      <c r="R463" s="1"/>
      <c r="W463" s="5"/>
      <c r="Y463" s="6"/>
      <c r="AM463" s="2"/>
      <c r="AN463" s="1"/>
      <c r="AO463" s="2"/>
      <c r="AR463" s="2"/>
    </row>
    <row r="464" spans="6:44" ht="13">
      <c r="F464" s="2"/>
      <c r="G464" s="2"/>
      <c r="N464" s="2"/>
      <c r="O464" s="2"/>
      <c r="P464" s="1"/>
      <c r="R464" s="1"/>
      <c r="W464" s="5"/>
      <c r="Y464" s="6"/>
      <c r="AM464" s="2"/>
      <c r="AN464" s="1"/>
      <c r="AO464" s="2"/>
      <c r="AR464" s="2"/>
    </row>
    <row r="465" spans="6:44" ht="13">
      <c r="F465" s="2"/>
      <c r="G465" s="2"/>
      <c r="N465" s="2"/>
      <c r="O465" s="2"/>
      <c r="P465" s="1"/>
      <c r="R465" s="1"/>
      <c r="W465" s="5"/>
      <c r="Y465" s="6"/>
      <c r="AM465" s="2"/>
      <c r="AN465" s="1"/>
      <c r="AO465" s="2"/>
      <c r="AR465" s="2"/>
    </row>
    <row r="466" spans="6:44" ht="13">
      <c r="F466" s="2"/>
      <c r="G466" s="2"/>
      <c r="N466" s="2"/>
      <c r="O466" s="2"/>
      <c r="P466" s="1"/>
      <c r="R466" s="1"/>
      <c r="W466" s="5"/>
      <c r="Y466" s="6"/>
      <c r="AM466" s="2"/>
      <c r="AN466" s="1"/>
      <c r="AO466" s="2"/>
      <c r="AR466" s="2"/>
    </row>
    <row r="467" spans="6:44" ht="13">
      <c r="F467" s="2"/>
      <c r="G467" s="2"/>
      <c r="N467" s="2"/>
      <c r="O467" s="2"/>
      <c r="P467" s="1"/>
      <c r="R467" s="1"/>
      <c r="W467" s="5"/>
      <c r="Y467" s="6"/>
      <c r="AM467" s="2"/>
      <c r="AN467" s="1"/>
      <c r="AO467" s="2"/>
      <c r="AR467" s="2"/>
    </row>
    <row r="468" spans="6:44" ht="13">
      <c r="F468" s="2"/>
      <c r="G468" s="2"/>
      <c r="N468" s="2"/>
      <c r="O468" s="2"/>
      <c r="P468" s="1"/>
      <c r="R468" s="1"/>
      <c r="W468" s="5"/>
      <c r="Y468" s="6"/>
      <c r="AM468" s="2"/>
      <c r="AN468" s="1"/>
      <c r="AO468" s="2"/>
      <c r="AR468" s="2"/>
    </row>
    <row r="469" spans="6:44" ht="13">
      <c r="F469" s="2"/>
      <c r="G469" s="2"/>
      <c r="N469" s="2"/>
      <c r="O469" s="2"/>
      <c r="P469" s="1"/>
      <c r="R469" s="1"/>
      <c r="W469" s="5"/>
      <c r="Y469" s="6"/>
      <c r="AM469" s="2"/>
      <c r="AN469" s="1"/>
      <c r="AO469" s="2"/>
      <c r="AR469" s="2"/>
    </row>
    <row r="470" spans="6:44" ht="13">
      <c r="F470" s="2"/>
      <c r="G470" s="2"/>
      <c r="N470" s="2"/>
      <c r="O470" s="2"/>
      <c r="P470" s="1"/>
      <c r="R470" s="1"/>
      <c r="W470" s="5"/>
      <c r="Y470" s="6"/>
      <c r="AM470" s="2"/>
      <c r="AN470" s="1"/>
      <c r="AO470" s="2"/>
      <c r="AR470" s="2"/>
    </row>
    <row r="471" spans="6:44" ht="13">
      <c r="F471" s="2"/>
      <c r="G471" s="2"/>
      <c r="N471" s="2"/>
      <c r="O471" s="2"/>
      <c r="P471" s="1"/>
      <c r="R471" s="1"/>
      <c r="W471" s="5"/>
      <c r="Y471" s="6"/>
      <c r="AM471" s="2"/>
      <c r="AN471" s="1"/>
      <c r="AO471" s="2"/>
      <c r="AR471" s="2"/>
    </row>
    <row r="472" spans="6:44" ht="13">
      <c r="F472" s="2"/>
      <c r="G472" s="2"/>
      <c r="N472" s="2"/>
      <c r="O472" s="2"/>
      <c r="P472" s="1"/>
      <c r="R472" s="1"/>
      <c r="W472" s="5"/>
      <c r="Y472" s="6"/>
      <c r="AM472" s="2"/>
      <c r="AN472" s="1"/>
      <c r="AO472" s="2"/>
      <c r="AR472" s="2"/>
    </row>
    <row r="473" spans="6:44" ht="13">
      <c r="F473" s="2"/>
      <c r="G473" s="2"/>
      <c r="N473" s="2"/>
      <c r="O473" s="2"/>
      <c r="P473" s="1"/>
      <c r="R473" s="1"/>
      <c r="W473" s="5"/>
      <c r="Y473" s="6"/>
      <c r="AM473" s="2"/>
      <c r="AN473" s="1"/>
      <c r="AO473" s="2"/>
      <c r="AR473" s="2"/>
    </row>
    <row r="474" spans="6:44" ht="13">
      <c r="F474" s="2"/>
      <c r="G474" s="2"/>
      <c r="N474" s="2"/>
      <c r="O474" s="2"/>
      <c r="P474" s="1"/>
      <c r="R474" s="1"/>
      <c r="W474" s="5"/>
      <c r="Y474" s="6"/>
      <c r="AM474" s="2"/>
      <c r="AN474" s="1"/>
      <c r="AO474" s="2"/>
      <c r="AR474" s="2"/>
    </row>
    <row r="475" spans="6:44" ht="13">
      <c r="F475" s="2"/>
      <c r="G475" s="2"/>
      <c r="N475" s="2"/>
      <c r="O475" s="2"/>
      <c r="P475" s="1"/>
      <c r="R475" s="1"/>
      <c r="W475" s="5"/>
      <c r="Y475" s="6"/>
      <c r="AM475" s="2"/>
      <c r="AN475" s="1"/>
      <c r="AO475" s="2"/>
      <c r="AR475" s="2"/>
    </row>
    <row r="476" spans="6:44" ht="13">
      <c r="F476" s="2"/>
      <c r="G476" s="2"/>
      <c r="N476" s="2"/>
      <c r="O476" s="2"/>
      <c r="P476" s="1"/>
      <c r="R476" s="1"/>
      <c r="W476" s="5"/>
      <c r="Y476" s="6"/>
      <c r="AM476" s="2"/>
      <c r="AN476" s="1"/>
      <c r="AO476" s="2"/>
      <c r="AR476" s="2"/>
    </row>
    <row r="477" spans="6:44" ht="13">
      <c r="F477" s="2"/>
      <c r="G477" s="2"/>
      <c r="N477" s="2"/>
      <c r="O477" s="2"/>
      <c r="P477" s="1"/>
      <c r="R477" s="1"/>
      <c r="W477" s="5"/>
      <c r="Y477" s="6"/>
      <c r="AM477" s="2"/>
      <c r="AN477" s="1"/>
      <c r="AO477" s="2"/>
      <c r="AR477" s="2"/>
    </row>
    <row r="478" spans="6:44" ht="13">
      <c r="F478" s="2"/>
      <c r="G478" s="2"/>
      <c r="N478" s="2"/>
      <c r="O478" s="2"/>
      <c r="P478" s="1"/>
      <c r="R478" s="1"/>
      <c r="W478" s="5"/>
      <c r="Y478" s="6"/>
      <c r="AM478" s="2"/>
      <c r="AN478" s="1"/>
      <c r="AO478" s="2"/>
      <c r="AR478" s="2"/>
    </row>
    <row r="479" spans="6:44" ht="13">
      <c r="F479" s="2"/>
      <c r="G479" s="2"/>
      <c r="N479" s="2"/>
      <c r="O479" s="2"/>
      <c r="P479" s="1"/>
      <c r="R479" s="1"/>
      <c r="W479" s="5"/>
      <c r="Y479" s="6"/>
      <c r="AM479" s="2"/>
      <c r="AN479" s="1"/>
      <c r="AO479" s="2"/>
      <c r="AR479" s="2"/>
    </row>
    <row r="480" spans="6:44" ht="13">
      <c r="F480" s="2"/>
      <c r="G480" s="2"/>
      <c r="N480" s="2"/>
      <c r="O480" s="2"/>
      <c r="P480" s="1"/>
      <c r="R480" s="1"/>
      <c r="W480" s="5"/>
      <c r="Y480" s="6"/>
      <c r="AM480" s="2"/>
      <c r="AN480" s="1"/>
      <c r="AO480" s="2"/>
      <c r="AR480" s="2"/>
    </row>
    <row r="481" spans="6:44" ht="13">
      <c r="F481" s="2"/>
      <c r="G481" s="2"/>
      <c r="N481" s="2"/>
      <c r="O481" s="2"/>
      <c r="P481" s="1"/>
      <c r="R481" s="1"/>
      <c r="W481" s="5"/>
      <c r="Y481" s="6"/>
      <c r="AM481" s="2"/>
      <c r="AN481" s="1"/>
      <c r="AO481" s="2"/>
      <c r="AR481" s="2"/>
    </row>
    <row r="482" spans="6:44" ht="13">
      <c r="F482" s="2"/>
      <c r="G482" s="2"/>
      <c r="N482" s="2"/>
      <c r="O482" s="2"/>
      <c r="P482" s="1"/>
      <c r="R482" s="1"/>
      <c r="W482" s="5"/>
      <c r="Y482" s="6"/>
      <c r="AM482" s="2"/>
      <c r="AN482" s="1"/>
      <c r="AO482" s="2"/>
      <c r="AR482" s="2"/>
    </row>
    <row r="483" spans="6:44" ht="13">
      <c r="F483" s="2"/>
      <c r="G483" s="2"/>
      <c r="N483" s="2"/>
      <c r="O483" s="2"/>
      <c r="P483" s="1"/>
      <c r="R483" s="1"/>
      <c r="W483" s="5"/>
      <c r="Y483" s="6"/>
      <c r="AM483" s="2"/>
      <c r="AN483" s="1"/>
      <c r="AO483" s="2"/>
      <c r="AR483" s="2"/>
    </row>
    <row r="484" spans="6:44" ht="13">
      <c r="F484" s="2"/>
      <c r="G484" s="2"/>
      <c r="N484" s="2"/>
      <c r="O484" s="2"/>
      <c r="P484" s="1"/>
      <c r="R484" s="1"/>
      <c r="W484" s="5"/>
      <c r="Y484" s="6"/>
      <c r="AM484" s="2"/>
      <c r="AN484" s="1"/>
      <c r="AO484" s="2"/>
      <c r="AR484" s="2"/>
    </row>
    <row r="485" spans="6:44" ht="13">
      <c r="F485" s="2"/>
      <c r="G485" s="2"/>
      <c r="N485" s="2"/>
      <c r="O485" s="2"/>
      <c r="P485" s="1"/>
      <c r="R485" s="1"/>
      <c r="W485" s="5"/>
      <c r="Y485" s="6"/>
      <c r="AM485" s="2"/>
      <c r="AN485" s="1"/>
      <c r="AO485" s="2"/>
      <c r="AR485" s="2"/>
    </row>
    <row r="486" spans="6:44" ht="13">
      <c r="F486" s="2"/>
      <c r="G486" s="2"/>
      <c r="N486" s="2"/>
      <c r="O486" s="2"/>
      <c r="P486" s="1"/>
      <c r="R486" s="1"/>
      <c r="W486" s="5"/>
      <c r="Y486" s="6"/>
      <c r="AM486" s="2"/>
      <c r="AN486" s="1"/>
      <c r="AO486" s="2"/>
      <c r="AR486" s="2"/>
    </row>
    <row r="487" spans="6:44" ht="13">
      <c r="F487" s="2"/>
      <c r="G487" s="2"/>
      <c r="N487" s="2"/>
      <c r="O487" s="2"/>
      <c r="P487" s="1"/>
      <c r="R487" s="1"/>
      <c r="W487" s="5"/>
      <c r="Y487" s="6"/>
      <c r="AM487" s="2"/>
      <c r="AN487" s="1"/>
      <c r="AO487" s="2"/>
      <c r="AR487" s="2"/>
    </row>
    <row r="488" spans="6:44" ht="13">
      <c r="F488" s="2"/>
      <c r="G488" s="2"/>
      <c r="N488" s="2"/>
      <c r="O488" s="2"/>
      <c r="P488" s="1"/>
      <c r="R488" s="1"/>
      <c r="W488" s="5"/>
      <c r="Y488" s="6"/>
      <c r="AM488" s="2"/>
      <c r="AN488" s="1"/>
      <c r="AO488" s="2"/>
      <c r="AR488" s="2"/>
    </row>
    <row r="489" spans="6:44" ht="13">
      <c r="F489" s="2"/>
      <c r="G489" s="2"/>
      <c r="N489" s="2"/>
      <c r="O489" s="2"/>
      <c r="P489" s="1"/>
      <c r="R489" s="1"/>
      <c r="W489" s="5"/>
      <c r="Y489" s="6"/>
      <c r="AM489" s="2"/>
      <c r="AN489" s="1"/>
      <c r="AO489" s="2"/>
      <c r="AR489" s="2"/>
    </row>
    <row r="490" spans="6:44" ht="13">
      <c r="F490" s="2"/>
      <c r="G490" s="2"/>
      <c r="N490" s="2"/>
      <c r="O490" s="2"/>
      <c r="P490" s="1"/>
      <c r="R490" s="1"/>
      <c r="W490" s="5"/>
      <c r="Y490" s="6"/>
      <c r="AM490" s="2"/>
      <c r="AN490" s="1"/>
      <c r="AO490" s="2"/>
      <c r="AR490" s="2"/>
    </row>
    <row r="491" spans="6:44" ht="13">
      <c r="F491" s="2"/>
      <c r="G491" s="2"/>
      <c r="N491" s="2"/>
      <c r="O491" s="2"/>
      <c r="P491" s="1"/>
      <c r="R491" s="1"/>
      <c r="W491" s="5"/>
      <c r="Y491" s="6"/>
      <c r="AM491" s="2"/>
      <c r="AN491" s="1"/>
      <c r="AO491" s="2"/>
      <c r="AR491" s="2"/>
    </row>
    <row r="492" spans="6:44" ht="13">
      <c r="F492" s="2"/>
      <c r="G492" s="2"/>
      <c r="N492" s="2"/>
      <c r="O492" s="2"/>
      <c r="P492" s="1"/>
      <c r="R492" s="1"/>
      <c r="W492" s="5"/>
      <c r="Y492" s="6"/>
      <c r="AM492" s="2"/>
      <c r="AN492" s="1"/>
      <c r="AO492" s="2"/>
      <c r="AR492" s="2"/>
    </row>
    <row r="493" spans="6:44" ht="13">
      <c r="F493" s="2"/>
      <c r="G493" s="2"/>
      <c r="N493" s="2"/>
      <c r="O493" s="2"/>
      <c r="P493" s="1"/>
      <c r="R493" s="1"/>
      <c r="W493" s="5"/>
      <c r="Y493" s="6"/>
      <c r="AM493" s="2"/>
      <c r="AN493" s="1"/>
      <c r="AO493" s="2"/>
      <c r="AR493" s="2"/>
    </row>
    <row r="494" spans="6:44" ht="13">
      <c r="F494" s="2"/>
      <c r="G494" s="2"/>
      <c r="N494" s="2"/>
      <c r="O494" s="2"/>
      <c r="P494" s="1"/>
      <c r="R494" s="1"/>
      <c r="W494" s="5"/>
      <c r="Y494" s="6"/>
      <c r="AM494" s="2"/>
      <c r="AN494" s="1"/>
      <c r="AO494" s="2"/>
      <c r="AR494" s="2"/>
    </row>
    <row r="495" spans="6:44" ht="13">
      <c r="F495" s="2"/>
      <c r="G495" s="2"/>
      <c r="N495" s="2"/>
      <c r="O495" s="2"/>
      <c r="P495" s="1"/>
      <c r="R495" s="1"/>
      <c r="W495" s="5"/>
      <c r="Y495" s="6"/>
      <c r="AM495" s="2"/>
      <c r="AN495" s="1"/>
      <c r="AO495" s="2"/>
      <c r="AR495" s="2"/>
    </row>
    <row r="496" spans="6:44" ht="13">
      <c r="F496" s="2"/>
      <c r="G496" s="2"/>
      <c r="N496" s="2"/>
      <c r="O496" s="2"/>
      <c r="P496" s="1"/>
      <c r="R496" s="1"/>
      <c r="W496" s="5"/>
      <c r="Y496" s="6"/>
      <c r="AM496" s="2"/>
      <c r="AN496" s="1"/>
      <c r="AO496" s="2"/>
      <c r="AR496" s="2"/>
    </row>
    <row r="497" spans="6:44" ht="13">
      <c r="F497" s="2"/>
      <c r="G497" s="2"/>
      <c r="N497" s="2"/>
      <c r="O497" s="2"/>
      <c r="P497" s="1"/>
      <c r="R497" s="1"/>
      <c r="W497" s="5"/>
      <c r="Y497" s="6"/>
      <c r="AM497" s="2"/>
      <c r="AN497" s="1"/>
      <c r="AO497" s="2"/>
      <c r="AR497" s="2"/>
    </row>
    <row r="498" spans="6:44" ht="13">
      <c r="F498" s="2"/>
      <c r="G498" s="2"/>
      <c r="N498" s="2"/>
      <c r="O498" s="2"/>
      <c r="P498" s="1"/>
      <c r="R498" s="1"/>
      <c r="W498" s="5"/>
      <c r="Y498" s="6"/>
      <c r="AM498" s="2"/>
      <c r="AN498" s="1"/>
      <c r="AO498" s="2"/>
      <c r="AR498" s="2"/>
    </row>
    <row r="499" spans="6:44" ht="13">
      <c r="F499" s="2"/>
      <c r="G499" s="2"/>
      <c r="N499" s="2"/>
      <c r="O499" s="2"/>
      <c r="P499" s="1"/>
      <c r="R499" s="1"/>
      <c r="W499" s="5"/>
      <c r="Y499" s="6"/>
      <c r="AM499" s="2"/>
      <c r="AN499" s="1"/>
      <c r="AO499" s="2"/>
      <c r="AR499" s="2"/>
    </row>
    <row r="500" spans="6:44" ht="13">
      <c r="F500" s="2"/>
      <c r="G500" s="2"/>
      <c r="N500" s="2"/>
      <c r="O500" s="2"/>
      <c r="P500" s="1"/>
      <c r="R500" s="1"/>
      <c r="W500" s="5"/>
      <c r="Y500" s="6"/>
      <c r="AM500" s="2"/>
      <c r="AN500" s="1"/>
      <c r="AO500" s="2"/>
      <c r="AR500" s="2"/>
    </row>
    <row r="501" spans="6:44" ht="13">
      <c r="F501" s="2"/>
      <c r="G501" s="2"/>
      <c r="N501" s="2"/>
      <c r="O501" s="2"/>
      <c r="P501" s="1"/>
      <c r="R501" s="1"/>
      <c r="W501" s="5"/>
      <c r="Y501" s="6"/>
      <c r="AM501" s="2"/>
      <c r="AN501" s="1"/>
      <c r="AO501" s="2"/>
      <c r="AR501" s="2"/>
    </row>
    <row r="502" spans="6:44" ht="13">
      <c r="F502" s="2"/>
      <c r="G502" s="2"/>
      <c r="N502" s="2"/>
      <c r="O502" s="2"/>
      <c r="P502" s="1"/>
      <c r="R502" s="1"/>
      <c r="W502" s="5"/>
      <c r="Y502" s="6"/>
      <c r="AM502" s="2"/>
      <c r="AN502" s="1"/>
      <c r="AO502" s="2"/>
      <c r="AR502" s="2"/>
    </row>
    <row r="503" spans="6:44" ht="13">
      <c r="F503" s="2"/>
      <c r="G503" s="2"/>
      <c r="N503" s="2"/>
      <c r="O503" s="2"/>
      <c r="P503" s="1"/>
      <c r="R503" s="1"/>
      <c r="W503" s="5"/>
      <c r="Y503" s="6"/>
      <c r="AM503" s="2"/>
      <c r="AN503" s="1"/>
      <c r="AO503" s="2"/>
      <c r="AR503" s="2"/>
    </row>
    <row r="504" spans="6:44" ht="13">
      <c r="F504" s="2"/>
      <c r="G504" s="2"/>
      <c r="N504" s="2"/>
      <c r="O504" s="2"/>
      <c r="P504" s="1"/>
      <c r="R504" s="1"/>
      <c r="W504" s="5"/>
      <c r="Y504" s="6"/>
      <c r="AM504" s="2"/>
      <c r="AN504" s="1"/>
      <c r="AO504" s="2"/>
      <c r="AR504" s="2"/>
    </row>
    <row r="505" spans="6:44" ht="13">
      <c r="F505" s="2"/>
      <c r="G505" s="2"/>
      <c r="N505" s="2"/>
      <c r="O505" s="2"/>
      <c r="P505" s="1"/>
      <c r="R505" s="1"/>
      <c r="W505" s="5"/>
      <c r="Y505" s="6"/>
      <c r="AM505" s="2"/>
      <c r="AN505" s="1"/>
      <c r="AO505" s="2"/>
      <c r="AR505" s="2"/>
    </row>
    <row r="506" spans="6:44" ht="13">
      <c r="F506" s="2"/>
      <c r="G506" s="2"/>
      <c r="N506" s="2"/>
      <c r="O506" s="2"/>
      <c r="P506" s="1"/>
      <c r="R506" s="1"/>
      <c r="W506" s="5"/>
      <c r="Y506" s="6"/>
      <c r="AM506" s="2"/>
      <c r="AN506" s="1"/>
      <c r="AO506" s="2"/>
      <c r="AR506" s="2"/>
    </row>
    <row r="507" spans="6:44" ht="13">
      <c r="F507" s="2"/>
      <c r="G507" s="2"/>
      <c r="N507" s="2"/>
      <c r="O507" s="2"/>
      <c r="P507" s="1"/>
      <c r="R507" s="1"/>
      <c r="W507" s="5"/>
      <c r="Y507" s="6"/>
      <c r="AM507" s="2"/>
      <c r="AN507" s="1"/>
      <c r="AO507" s="2"/>
      <c r="AR507" s="2"/>
    </row>
    <row r="508" spans="6:44" ht="13">
      <c r="F508" s="2"/>
      <c r="G508" s="2"/>
      <c r="N508" s="2"/>
      <c r="O508" s="2"/>
      <c r="P508" s="1"/>
      <c r="R508" s="1"/>
      <c r="W508" s="5"/>
      <c r="Y508" s="6"/>
      <c r="AM508" s="2"/>
      <c r="AN508" s="1"/>
      <c r="AO508" s="2"/>
      <c r="AR508" s="2"/>
    </row>
    <row r="509" spans="6:44" ht="13">
      <c r="F509" s="2"/>
      <c r="G509" s="2"/>
      <c r="N509" s="2"/>
      <c r="O509" s="2"/>
      <c r="P509" s="1"/>
      <c r="R509" s="1"/>
      <c r="W509" s="5"/>
      <c r="Y509" s="6"/>
      <c r="AM509" s="2"/>
      <c r="AN509" s="1"/>
      <c r="AO509" s="2"/>
      <c r="AR509" s="2"/>
    </row>
    <row r="510" spans="6:44" ht="13">
      <c r="F510" s="2"/>
      <c r="G510" s="2"/>
      <c r="N510" s="2"/>
      <c r="O510" s="2"/>
      <c r="P510" s="1"/>
      <c r="R510" s="1"/>
      <c r="W510" s="5"/>
      <c r="Y510" s="6"/>
      <c r="AM510" s="2"/>
      <c r="AN510" s="1"/>
      <c r="AO510" s="2"/>
      <c r="AR510" s="2"/>
    </row>
    <row r="511" spans="6:44" ht="13">
      <c r="F511" s="2"/>
      <c r="G511" s="2"/>
      <c r="N511" s="2"/>
      <c r="O511" s="2"/>
      <c r="P511" s="1"/>
      <c r="R511" s="1"/>
      <c r="W511" s="5"/>
      <c r="Y511" s="6"/>
      <c r="AM511" s="2"/>
      <c r="AN511" s="1"/>
      <c r="AO511" s="2"/>
      <c r="AR511" s="2"/>
    </row>
    <row r="512" spans="6:44" ht="13">
      <c r="F512" s="2"/>
      <c r="G512" s="2"/>
      <c r="N512" s="2"/>
      <c r="O512" s="2"/>
      <c r="P512" s="1"/>
      <c r="R512" s="1"/>
      <c r="W512" s="5"/>
      <c r="Y512" s="6"/>
      <c r="AM512" s="2"/>
      <c r="AN512" s="1"/>
      <c r="AO512" s="2"/>
      <c r="AR512" s="2"/>
    </row>
    <row r="513" spans="6:44" ht="13">
      <c r="F513" s="2"/>
      <c r="G513" s="2"/>
      <c r="N513" s="2"/>
      <c r="O513" s="2"/>
      <c r="P513" s="1"/>
      <c r="R513" s="1"/>
      <c r="W513" s="5"/>
      <c r="Y513" s="6"/>
      <c r="AM513" s="2"/>
      <c r="AN513" s="1"/>
      <c r="AO513" s="2"/>
      <c r="AR513" s="2"/>
    </row>
    <row r="514" spans="6:44" ht="13">
      <c r="F514" s="2"/>
      <c r="G514" s="2"/>
      <c r="N514" s="2"/>
      <c r="O514" s="2"/>
      <c r="P514" s="1"/>
      <c r="R514" s="1"/>
      <c r="W514" s="5"/>
      <c r="Y514" s="6"/>
      <c r="AM514" s="2"/>
      <c r="AN514" s="1"/>
      <c r="AO514" s="2"/>
      <c r="AR514" s="2"/>
    </row>
    <row r="515" spans="6:44" ht="13">
      <c r="F515" s="2"/>
      <c r="G515" s="2"/>
      <c r="N515" s="2"/>
      <c r="O515" s="2"/>
      <c r="P515" s="1"/>
      <c r="R515" s="1"/>
      <c r="W515" s="5"/>
      <c r="Y515" s="6"/>
      <c r="AM515" s="2"/>
      <c r="AN515" s="1"/>
      <c r="AO515" s="2"/>
      <c r="AR515" s="2"/>
    </row>
    <row r="516" spans="6:44" ht="13">
      <c r="F516" s="2"/>
      <c r="G516" s="2"/>
      <c r="N516" s="2"/>
      <c r="O516" s="2"/>
      <c r="P516" s="1"/>
      <c r="R516" s="1"/>
      <c r="W516" s="5"/>
      <c r="Y516" s="6"/>
      <c r="AM516" s="2"/>
      <c r="AN516" s="1"/>
      <c r="AO516" s="2"/>
      <c r="AR516" s="2"/>
    </row>
    <row r="517" spans="6:44" ht="13">
      <c r="F517" s="2"/>
      <c r="G517" s="2"/>
      <c r="N517" s="2"/>
      <c r="O517" s="2"/>
      <c r="P517" s="1"/>
      <c r="R517" s="1"/>
      <c r="W517" s="5"/>
      <c r="Y517" s="6"/>
      <c r="AM517" s="2"/>
      <c r="AN517" s="1"/>
      <c r="AO517" s="2"/>
      <c r="AR517" s="2"/>
    </row>
    <row r="518" spans="6:44" ht="13">
      <c r="F518" s="2"/>
      <c r="G518" s="2"/>
      <c r="N518" s="2"/>
      <c r="O518" s="2"/>
      <c r="P518" s="1"/>
      <c r="R518" s="1"/>
      <c r="W518" s="5"/>
      <c r="Y518" s="6"/>
      <c r="AM518" s="2"/>
      <c r="AN518" s="1"/>
      <c r="AO518" s="2"/>
      <c r="AR518" s="2"/>
    </row>
    <row r="519" spans="6:44" ht="13">
      <c r="F519" s="2"/>
      <c r="G519" s="2"/>
      <c r="N519" s="2"/>
      <c r="O519" s="2"/>
      <c r="P519" s="1"/>
      <c r="R519" s="1"/>
      <c r="W519" s="5"/>
      <c r="Y519" s="6"/>
      <c r="AM519" s="2"/>
      <c r="AN519" s="1"/>
      <c r="AO519" s="2"/>
      <c r="AR519" s="2"/>
    </row>
    <row r="520" spans="6:44" ht="13">
      <c r="F520" s="2"/>
      <c r="G520" s="2"/>
      <c r="N520" s="2"/>
      <c r="O520" s="2"/>
      <c r="P520" s="1"/>
      <c r="R520" s="1"/>
      <c r="W520" s="5"/>
      <c r="Y520" s="6"/>
      <c r="AM520" s="2"/>
      <c r="AN520" s="1"/>
      <c r="AO520" s="2"/>
      <c r="AR520" s="2"/>
    </row>
    <row r="521" spans="6:44" ht="13">
      <c r="F521" s="2"/>
      <c r="G521" s="2"/>
      <c r="N521" s="2"/>
      <c r="O521" s="2"/>
      <c r="P521" s="1"/>
      <c r="R521" s="1"/>
      <c r="W521" s="5"/>
      <c r="Y521" s="6"/>
      <c r="AM521" s="2"/>
      <c r="AN521" s="1"/>
      <c r="AO521" s="2"/>
      <c r="AR521" s="2"/>
    </row>
    <row r="522" spans="6:44" ht="13">
      <c r="F522" s="2"/>
      <c r="G522" s="2"/>
      <c r="N522" s="2"/>
      <c r="O522" s="2"/>
      <c r="P522" s="1"/>
      <c r="R522" s="1"/>
      <c r="W522" s="5"/>
      <c r="Y522" s="6"/>
      <c r="AM522" s="2"/>
      <c r="AN522" s="1"/>
      <c r="AO522" s="2"/>
      <c r="AR522" s="2"/>
    </row>
    <row r="523" spans="6:44" ht="13">
      <c r="F523" s="2"/>
      <c r="G523" s="2"/>
      <c r="N523" s="2"/>
      <c r="O523" s="2"/>
      <c r="P523" s="1"/>
      <c r="R523" s="1"/>
      <c r="W523" s="5"/>
      <c r="Y523" s="6"/>
      <c r="AM523" s="2"/>
      <c r="AN523" s="1"/>
      <c r="AO523" s="2"/>
      <c r="AR523" s="2"/>
    </row>
    <row r="524" spans="6:44" ht="13">
      <c r="F524" s="2"/>
      <c r="G524" s="2"/>
      <c r="N524" s="2"/>
      <c r="O524" s="2"/>
      <c r="P524" s="1"/>
      <c r="R524" s="1"/>
      <c r="W524" s="5"/>
      <c r="Y524" s="6"/>
      <c r="AM524" s="2"/>
      <c r="AN524" s="1"/>
      <c r="AO524" s="2"/>
      <c r="AR524" s="2"/>
    </row>
    <row r="525" spans="6:44" ht="13">
      <c r="F525" s="2"/>
      <c r="G525" s="2"/>
      <c r="N525" s="2"/>
      <c r="O525" s="2"/>
      <c r="P525" s="1"/>
      <c r="R525" s="1"/>
      <c r="W525" s="5"/>
      <c r="Y525" s="6"/>
      <c r="AM525" s="2"/>
      <c r="AN525" s="1"/>
      <c r="AO525" s="2"/>
      <c r="AR525" s="2"/>
    </row>
    <row r="526" spans="6:44" ht="13">
      <c r="F526" s="2"/>
      <c r="G526" s="2"/>
      <c r="N526" s="2"/>
      <c r="O526" s="2"/>
      <c r="P526" s="1"/>
      <c r="R526" s="1"/>
      <c r="W526" s="5"/>
      <c r="Y526" s="6"/>
      <c r="AM526" s="2"/>
      <c r="AN526" s="1"/>
      <c r="AO526" s="2"/>
      <c r="AR526" s="2"/>
    </row>
    <row r="527" spans="6:44" ht="13">
      <c r="F527" s="2"/>
      <c r="G527" s="2"/>
      <c r="N527" s="2"/>
      <c r="O527" s="2"/>
      <c r="P527" s="1"/>
      <c r="R527" s="1"/>
      <c r="W527" s="5"/>
      <c r="Y527" s="6"/>
      <c r="AM527" s="2"/>
      <c r="AN527" s="1"/>
      <c r="AO527" s="2"/>
      <c r="AR527" s="2"/>
    </row>
    <row r="528" spans="6:44" ht="13">
      <c r="F528" s="2"/>
      <c r="G528" s="2"/>
      <c r="N528" s="2"/>
      <c r="O528" s="2"/>
      <c r="P528" s="1"/>
      <c r="R528" s="1"/>
      <c r="W528" s="5"/>
      <c r="Y528" s="6"/>
      <c r="AM528" s="2"/>
      <c r="AN528" s="1"/>
      <c r="AO528" s="2"/>
      <c r="AR528" s="2"/>
    </row>
    <row r="529" spans="6:44" ht="13">
      <c r="F529" s="2"/>
      <c r="G529" s="2"/>
      <c r="N529" s="2"/>
      <c r="O529" s="2"/>
      <c r="P529" s="1"/>
      <c r="R529" s="1"/>
      <c r="W529" s="5"/>
      <c r="Y529" s="6"/>
      <c r="AM529" s="2"/>
      <c r="AN529" s="1"/>
      <c r="AO529" s="2"/>
      <c r="AR529" s="2"/>
    </row>
    <row r="530" spans="6:44" ht="13">
      <c r="F530" s="2"/>
      <c r="G530" s="2"/>
      <c r="N530" s="2"/>
      <c r="O530" s="2"/>
      <c r="P530" s="1"/>
      <c r="R530" s="1"/>
      <c r="W530" s="5"/>
      <c r="Y530" s="6"/>
      <c r="AM530" s="2"/>
      <c r="AN530" s="1"/>
      <c r="AO530" s="2"/>
      <c r="AR530" s="2"/>
    </row>
    <row r="531" spans="6:44" ht="13">
      <c r="F531" s="2"/>
      <c r="G531" s="2"/>
      <c r="N531" s="2"/>
      <c r="O531" s="2"/>
      <c r="P531" s="1"/>
      <c r="R531" s="1"/>
      <c r="W531" s="5"/>
      <c r="Y531" s="6"/>
      <c r="AM531" s="2"/>
      <c r="AN531" s="1"/>
      <c r="AO531" s="2"/>
      <c r="AR531" s="2"/>
    </row>
    <row r="532" spans="6:44" ht="13">
      <c r="F532" s="2"/>
      <c r="G532" s="2"/>
      <c r="N532" s="2"/>
      <c r="O532" s="2"/>
      <c r="P532" s="1"/>
      <c r="R532" s="1"/>
      <c r="W532" s="5"/>
      <c r="Y532" s="6"/>
      <c r="AM532" s="2"/>
      <c r="AN532" s="1"/>
      <c r="AO532" s="2"/>
      <c r="AR532" s="2"/>
    </row>
    <row r="533" spans="6:44" ht="13">
      <c r="F533" s="2"/>
      <c r="G533" s="2"/>
      <c r="N533" s="2"/>
      <c r="O533" s="2"/>
      <c r="P533" s="1"/>
      <c r="R533" s="1"/>
      <c r="W533" s="5"/>
      <c r="Y533" s="6"/>
      <c r="AM533" s="2"/>
      <c r="AN533" s="1"/>
      <c r="AO533" s="2"/>
      <c r="AR533" s="2"/>
    </row>
    <row r="534" spans="6:44" ht="13">
      <c r="F534" s="2"/>
      <c r="G534" s="2"/>
      <c r="N534" s="2"/>
      <c r="O534" s="2"/>
      <c r="P534" s="1"/>
      <c r="R534" s="1"/>
      <c r="W534" s="5"/>
      <c r="Y534" s="6"/>
      <c r="AM534" s="2"/>
      <c r="AN534" s="1"/>
      <c r="AO534" s="2"/>
      <c r="AR534" s="2"/>
    </row>
    <row r="535" spans="6:44" ht="13">
      <c r="F535" s="2"/>
      <c r="G535" s="2"/>
      <c r="N535" s="2"/>
      <c r="O535" s="2"/>
      <c r="P535" s="1"/>
      <c r="R535" s="1"/>
      <c r="W535" s="5"/>
      <c r="Y535" s="6"/>
      <c r="AM535" s="2"/>
      <c r="AN535" s="1"/>
      <c r="AO535" s="2"/>
      <c r="AR535" s="2"/>
    </row>
    <row r="536" spans="6:44" ht="13">
      <c r="F536" s="2"/>
      <c r="G536" s="2"/>
      <c r="N536" s="2"/>
      <c r="O536" s="2"/>
      <c r="P536" s="1"/>
      <c r="R536" s="1"/>
      <c r="W536" s="5"/>
      <c r="Y536" s="6"/>
      <c r="AM536" s="2"/>
      <c r="AN536" s="1"/>
      <c r="AO536" s="2"/>
      <c r="AR536" s="2"/>
    </row>
    <row r="537" spans="6:44" ht="13">
      <c r="F537" s="2"/>
      <c r="G537" s="2"/>
      <c r="N537" s="2"/>
      <c r="O537" s="2"/>
      <c r="P537" s="1"/>
      <c r="R537" s="1"/>
      <c r="W537" s="5"/>
      <c r="Y537" s="6"/>
      <c r="AM537" s="2"/>
      <c r="AN537" s="1"/>
      <c r="AO537" s="2"/>
      <c r="AR537" s="2"/>
    </row>
    <row r="538" spans="6:44" ht="13">
      <c r="F538" s="2"/>
      <c r="G538" s="2"/>
      <c r="N538" s="2"/>
      <c r="O538" s="2"/>
      <c r="P538" s="1"/>
      <c r="R538" s="1"/>
      <c r="W538" s="5"/>
      <c r="Y538" s="6"/>
      <c r="AM538" s="2"/>
      <c r="AN538" s="1"/>
      <c r="AO538" s="2"/>
      <c r="AR538" s="2"/>
    </row>
    <row r="539" spans="6:44" ht="13">
      <c r="F539" s="2"/>
      <c r="G539" s="2"/>
      <c r="N539" s="2"/>
      <c r="O539" s="2"/>
      <c r="P539" s="1"/>
      <c r="R539" s="1"/>
      <c r="W539" s="5"/>
      <c r="Y539" s="6"/>
      <c r="AM539" s="2"/>
      <c r="AN539" s="1"/>
      <c r="AO539" s="2"/>
      <c r="AR539" s="2"/>
    </row>
    <row r="540" spans="6:44" ht="13">
      <c r="F540" s="2"/>
      <c r="G540" s="2"/>
      <c r="N540" s="2"/>
      <c r="O540" s="2"/>
      <c r="P540" s="1"/>
      <c r="R540" s="1"/>
      <c r="W540" s="5"/>
      <c r="Y540" s="6"/>
      <c r="AM540" s="2"/>
      <c r="AN540" s="1"/>
      <c r="AO540" s="2"/>
      <c r="AR540" s="2"/>
    </row>
    <row r="541" spans="6:44" ht="13">
      <c r="F541" s="2"/>
      <c r="G541" s="2"/>
      <c r="N541" s="2"/>
      <c r="O541" s="2"/>
      <c r="P541" s="1"/>
      <c r="R541" s="1"/>
      <c r="W541" s="5"/>
      <c r="Y541" s="6"/>
      <c r="AM541" s="2"/>
      <c r="AN541" s="1"/>
      <c r="AO541" s="2"/>
      <c r="AR541" s="2"/>
    </row>
    <row r="542" spans="6:44" ht="13">
      <c r="F542" s="2"/>
      <c r="G542" s="2"/>
      <c r="N542" s="2"/>
      <c r="O542" s="2"/>
      <c r="P542" s="1"/>
      <c r="R542" s="1"/>
      <c r="W542" s="5"/>
      <c r="Y542" s="6"/>
      <c r="AM542" s="2"/>
      <c r="AN542" s="1"/>
      <c r="AO542" s="2"/>
      <c r="AR542" s="2"/>
    </row>
    <row r="543" spans="6:44" ht="13">
      <c r="F543" s="2"/>
      <c r="G543" s="2"/>
      <c r="N543" s="2"/>
      <c r="O543" s="2"/>
      <c r="P543" s="1"/>
      <c r="R543" s="1"/>
      <c r="W543" s="5"/>
      <c r="Y543" s="6"/>
      <c r="AM543" s="2"/>
      <c r="AN543" s="1"/>
      <c r="AO543" s="2"/>
      <c r="AR543" s="2"/>
    </row>
    <row r="544" spans="6:44" ht="13">
      <c r="F544" s="2"/>
      <c r="G544" s="2"/>
      <c r="N544" s="2"/>
      <c r="O544" s="2"/>
      <c r="P544" s="1"/>
      <c r="R544" s="1"/>
      <c r="W544" s="5"/>
      <c r="Y544" s="6"/>
      <c r="AM544" s="2"/>
      <c r="AN544" s="1"/>
      <c r="AO544" s="2"/>
      <c r="AR544" s="2"/>
    </row>
    <row r="545" spans="6:44" ht="13">
      <c r="F545" s="2"/>
      <c r="G545" s="2"/>
      <c r="N545" s="2"/>
      <c r="O545" s="2"/>
      <c r="P545" s="1"/>
      <c r="R545" s="1"/>
      <c r="W545" s="5"/>
      <c r="Y545" s="6"/>
      <c r="AM545" s="2"/>
      <c r="AN545" s="1"/>
      <c r="AO545" s="2"/>
      <c r="AR545" s="2"/>
    </row>
    <row r="546" spans="6:44" ht="13">
      <c r="F546" s="2"/>
      <c r="G546" s="2"/>
      <c r="N546" s="2"/>
      <c r="O546" s="2"/>
      <c r="P546" s="1"/>
      <c r="R546" s="1"/>
      <c r="W546" s="5"/>
      <c r="Y546" s="6"/>
      <c r="AM546" s="2"/>
      <c r="AN546" s="1"/>
      <c r="AO546" s="2"/>
      <c r="AR546" s="2"/>
    </row>
    <row r="547" spans="6:44" ht="13">
      <c r="F547" s="2"/>
      <c r="G547" s="2"/>
      <c r="N547" s="2"/>
      <c r="O547" s="2"/>
      <c r="P547" s="1"/>
      <c r="R547" s="1"/>
      <c r="W547" s="5"/>
      <c r="Y547" s="6"/>
      <c r="AM547" s="2"/>
      <c r="AN547" s="1"/>
      <c r="AO547" s="2"/>
      <c r="AR547" s="2"/>
    </row>
    <row r="548" spans="6:44" ht="13">
      <c r="F548" s="2"/>
      <c r="G548" s="2"/>
      <c r="N548" s="2"/>
      <c r="O548" s="2"/>
      <c r="P548" s="1"/>
      <c r="R548" s="1"/>
      <c r="W548" s="5"/>
      <c r="Y548" s="6"/>
      <c r="AM548" s="2"/>
      <c r="AN548" s="1"/>
      <c r="AO548" s="2"/>
      <c r="AR548" s="2"/>
    </row>
    <row r="549" spans="6:44" ht="13">
      <c r="F549" s="2"/>
      <c r="G549" s="2"/>
      <c r="N549" s="2"/>
      <c r="O549" s="2"/>
      <c r="P549" s="1"/>
      <c r="R549" s="1"/>
      <c r="W549" s="5"/>
      <c r="Y549" s="6"/>
      <c r="AM549" s="2"/>
      <c r="AN549" s="1"/>
      <c r="AO549" s="2"/>
      <c r="AR549" s="2"/>
    </row>
    <row r="550" spans="6:44" ht="13">
      <c r="F550" s="2"/>
      <c r="G550" s="2"/>
      <c r="N550" s="2"/>
      <c r="O550" s="2"/>
      <c r="P550" s="1"/>
      <c r="R550" s="1"/>
      <c r="W550" s="5"/>
      <c r="Y550" s="6"/>
      <c r="AM550" s="2"/>
      <c r="AN550" s="1"/>
      <c r="AO550" s="2"/>
      <c r="AR550" s="2"/>
    </row>
    <row r="551" spans="6:44" ht="13">
      <c r="F551" s="2"/>
      <c r="G551" s="2"/>
      <c r="N551" s="2"/>
      <c r="O551" s="2"/>
      <c r="P551" s="1"/>
      <c r="R551" s="1"/>
      <c r="W551" s="5"/>
      <c r="Y551" s="6"/>
      <c r="AM551" s="2"/>
      <c r="AN551" s="1"/>
      <c r="AO551" s="2"/>
      <c r="AR551" s="2"/>
    </row>
    <row r="552" spans="6:44" ht="13">
      <c r="F552" s="2"/>
      <c r="G552" s="2"/>
      <c r="N552" s="2"/>
      <c r="O552" s="2"/>
      <c r="P552" s="1"/>
      <c r="R552" s="1"/>
      <c r="W552" s="5"/>
      <c r="Y552" s="6"/>
      <c r="AM552" s="2"/>
      <c r="AN552" s="1"/>
      <c r="AO552" s="2"/>
      <c r="AR552" s="2"/>
    </row>
    <row r="553" spans="6:44" ht="13">
      <c r="F553" s="2"/>
      <c r="G553" s="2"/>
      <c r="N553" s="2"/>
      <c r="O553" s="2"/>
      <c r="P553" s="1"/>
      <c r="R553" s="1"/>
      <c r="W553" s="5"/>
      <c r="Y553" s="6"/>
      <c r="AM553" s="2"/>
      <c r="AN553" s="1"/>
      <c r="AO553" s="2"/>
      <c r="AR553" s="2"/>
    </row>
    <row r="554" spans="6:44" ht="13">
      <c r="F554" s="2"/>
      <c r="G554" s="2"/>
      <c r="N554" s="2"/>
      <c r="O554" s="2"/>
      <c r="P554" s="1"/>
      <c r="R554" s="1"/>
      <c r="W554" s="5"/>
      <c r="Y554" s="6"/>
      <c r="AM554" s="2"/>
      <c r="AN554" s="1"/>
      <c r="AO554" s="2"/>
      <c r="AR554" s="2"/>
    </row>
    <row r="555" spans="6:44" ht="13">
      <c r="F555" s="2"/>
      <c r="G555" s="2"/>
      <c r="N555" s="2"/>
      <c r="O555" s="2"/>
      <c r="P555" s="1"/>
      <c r="R555" s="1"/>
      <c r="W555" s="5"/>
      <c r="Y555" s="6"/>
      <c r="AM555" s="2"/>
      <c r="AN555" s="1"/>
      <c r="AO555" s="2"/>
      <c r="AR555" s="2"/>
    </row>
    <row r="556" spans="6:44" ht="13">
      <c r="F556" s="2"/>
      <c r="G556" s="2"/>
      <c r="N556" s="2"/>
      <c r="O556" s="2"/>
      <c r="P556" s="1"/>
      <c r="R556" s="1"/>
      <c r="W556" s="5"/>
      <c r="Y556" s="6"/>
      <c r="AM556" s="2"/>
      <c r="AN556" s="1"/>
      <c r="AO556" s="2"/>
      <c r="AR556" s="2"/>
    </row>
    <row r="557" spans="6:44" ht="13">
      <c r="F557" s="2"/>
      <c r="G557" s="2"/>
      <c r="N557" s="2"/>
      <c r="O557" s="2"/>
      <c r="P557" s="1"/>
      <c r="R557" s="1"/>
      <c r="W557" s="5"/>
      <c r="Y557" s="6"/>
      <c r="AM557" s="2"/>
      <c r="AN557" s="1"/>
      <c r="AO557" s="2"/>
      <c r="AR557" s="2"/>
    </row>
    <row r="558" spans="6:44" ht="13">
      <c r="F558" s="2"/>
      <c r="G558" s="2"/>
      <c r="N558" s="2"/>
      <c r="O558" s="2"/>
      <c r="P558" s="1"/>
      <c r="R558" s="1"/>
      <c r="W558" s="5"/>
      <c r="Y558" s="6"/>
      <c r="AM558" s="2"/>
      <c r="AN558" s="1"/>
      <c r="AO558" s="2"/>
      <c r="AR558" s="2"/>
    </row>
    <row r="559" spans="6:44" ht="13">
      <c r="F559" s="2"/>
      <c r="G559" s="2"/>
      <c r="N559" s="2"/>
      <c r="O559" s="2"/>
      <c r="P559" s="1"/>
      <c r="R559" s="1"/>
      <c r="W559" s="5"/>
      <c r="Y559" s="6"/>
      <c r="AM559" s="2"/>
      <c r="AN559" s="1"/>
      <c r="AO559" s="2"/>
      <c r="AR559" s="2"/>
    </row>
    <row r="560" spans="6:44" ht="13">
      <c r="F560" s="2"/>
      <c r="G560" s="2"/>
      <c r="N560" s="2"/>
      <c r="O560" s="2"/>
      <c r="P560" s="1"/>
      <c r="R560" s="1"/>
      <c r="W560" s="5"/>
      <c r="Y560" s="6"/>
      <c r="AM560" s="2"/>
      <c r="AN560" s="1"/>
      <c r="AO560" s="2"/>
      <c r="AR560" s="2"/>
    </row>
    <row r="561" spans="6:44" ht="13">
      <c r="F561" s="2"/>
      <c r="G561" s="2"/>
      <c r="N561" s="2"/>
      <c r="O561" s="2"/>
      <c r="P561" s="1"/>
      <c r="R561" s="1"/>
      <c r="W561" s="5"/>
      <c r="Y561" s="6"/>
      <c r="AM561" s="2"/>
      <c r="AN561" s="1"/>
      <c r="AO561" s="2"/>
      <c r="AR561" s="2"/>
    </row>
    <row r="562" spans="6:44" ht="13">
      <c r="F562" s="2"/>
      <c r="G562" s="2"/>
      <c r="N562" s="2"/>
      <c r="O562" s="2"/>
      <c r="P562" s="1"/>
      <c r="R562" s="1"/>
      <c r="W562" s="5"/>
      <c r="Y562" s="6"/>
      <c r="AM562" s="2"/>
      <c r="AN562" s="1"/>
      <c r="AO562" s="2"/>
      <c r="AR562" s="2"/>
    </row>
    <row r="563" spans="6:44" ht="13">
      <c r="F563" s="2"/>
      <c r="G563" s="2"/>
      <c r="N563" s="2"/>
      <c r="O563" s="2"/>
      <c r="P563" s="1"/>
      <c r="R563" s="1"/>
      <c r="W563" s="5"/>
      <c r="Y563" s="6"/>
      <c r="AM563" s="2"/>
      <c r="AN563" s="1"/>
      <c r="AO563" s="2"/>
      <c r="AR563" s="2"/>
    </row>
    <row r="564" spans="6:44" ht="13">
      <c r="F564" s="2"/>
      <c r="G564" s="2"/>
      <c r="N564" s="2"/>
      <c r="O564" s="2"/>
      <c r="P564" s="1"/>
      <c r="R564" s="1"/>
      <c r="W564" s="5"/>
      <c r="Y564" s="6"/>
      <c r="AM564" s="2"/>
      <c r="AN564" s="1"/>
      <c r="AO564" s="2"/>
      <c r="AR564" s="2"/>
    </row>
    <row r="565" spans="6:44" ht="13">
      <c r="F565" s="2"/>
      <c r="G565" s="2"/>
      <c r="N565" s="2"/>
      <c r="O565" s="2"/>
      <c r="P565" s="1"/>
      <c r="R565" s="1"/>
      <c r="W565" s="5"/>
      <c r="Y565" s="6"/>
      <c r="AM565" s="2"/>
      <c r="AN565" s="1"/>
      <c r="AO565" s="2"/>
      <c r="AR565" s="2"/>
    </row>
    <row r="566" spans="6:44" ht="13">
      <c r="F566" s="2"/>
      <c r="G566" s="2"/>
      <c r="N566" s="2"/>
      <c r="O566" s="2"/>
      <c r="P566" s="1"/>
      <c r="R566" s="1"/>
      <c r="W566" s="5"/>
      <c r="Y566" s="6"/>
      <c r="AM566" s="2"/>
      <c r="AN566" s="1"/>
      <c r="AO566" s="2"/>
      <c r="AR566" s="2"/>
    </row>
    <row r="567" spans="6:44" ht="13">
      <c r="F567" s="2"/>
      <c r="G567" s="2"/>
      <c r="N567" s="2"/>
      <c r="O567" s="2"/>
      <c r="P567" s="1"/>
      <c r="R567" s="1"/>
      <c r="W567" s="5"/>
      <c r="Y567" s="6"/>
      <c r="AM567" s="2"/>
      <c r="AN567" s="1"/>
      <c r="AO567" s="2"/>
      <c r="AR567" s="2"/>
    </row>
    <row r="568" spans="6:44" ht="13">
      <c r="F568" s="2"/>
      <c r="G568" s="2"/>
      <c r="N568" s="2"/>
      <c r="O568" s="2"/>
      <c r="P568" s="1"/>
      <c r="R568" s="1"/>
      <c r="W568" s="5"/>
      <c r="Y568" s="6"/>
      <c r="AM568" s="2"/>
      <c r="AN568" s="1"/>
      <c r="AO568" s="2"/>
      <c r="AR568" s="2"/>
    </row>
    <row r="569" spans="6:44" ht="13">
      <c r="F569" s="2"/>
      <c r="G569" s="2"/>
      <c r="N569" s="2"/>
      <c r="O569" s="2"/>
      <c r="P569" s="1"/>
      <c r="R569" s="1"/>
      <c r="W569" s="5"/>
      <c r="Y569" s="6"/>
      <c r="AM569" s="2"/>
      <c r="AN569" s="1"/>
      <c r="AO569" s="2"/>
      <c r="AR569" s="2"/>
    </row>
    <row r="570" spans="6:44" ht="13">
      <c r="F570" s="2"/>
      <c r="G570" s="2"/>
      <c r="N570" s="2"/>
      <c r="O570" s="2"/>
      <c r="P570" s="1"/>
      <c r="R570" s="1"/>
      <c r="W570" s="5"/>
      <c r="Y570" s="6"/>
      <c r="AM570" s="2"/>
      <c r="AN570" s="1"/>
      <c r="AO570" s="2"/>
      <c r="AR570" s="2"/>
    </row>
    <row r="571" spans="6:44" ht="13">
      <c r="F571" s="2"/>
      <c r="G571" s="2"/>
      <c r="N571" s="2"/>
      <c r="O571" s="2"/>
      <c r="P571" s="1"/>
      <c r="R571" s="1"/>
      <c r="W571" s="5"/>
      <c r="Y571" s="6"/>
      <c r="AM571" s="2"/>
      <c r="AN571" s="1"/>
      <c r="AO571" s="2"/>
      <c r="AR571" s="2"/>
    </row>
    <row r="572" spans="6:44" ht="13">
      <c r="F572" s="2"/>
      <c r="G572" s="2"/>
      <c r="N572" s="2"/>
      <c r="O572" s="2"/>
      <c r="P572" s="1"/>
      <c r="R572" s="1"/>
      <c r="W572" s="5"/>
      <c r="Y572" s="6"/>
      <c r="AM572" s="2"/>
      <c r="AN572" s="1"/>
      <c r="AO572" s="2"/>
      <c r="AR572" s="2"/>
    </row>
    <row r="573" spans="6:44" ht="13">
      <c r="F573" s="2"/>
      <c r="G573" s="2"/>
      <c r="N573" s="2"/>
      <c r="O573" s="2"/>
      <c r="P573" s="1"/>
      <c r="R573" s="1"/>
      <c r="W573" s="5"/>
      <c r="Y573" s="6"/>
      <c r="AM573" s="2"/>
      <c r="AN573" s="1"/>
      <c r="AO573" s="2"/>
      <c r="AR573" s="2"/>
    </row>
    <row r="574" spans="6:44" ht="13">
      <c r="F574" s="2"/>
      <c r="G574" s="2"/>
      <c r="N574" s="2"/>
      <c r="O574" s="2"/>
      <c r="P574" s="1"/>
      <c r="R574" s="1"/>
      <c r="W574" s="5"/>
      <c r="Y574" s="6"/>
      <c r="AM574" s="2"/>
      <c r="AN574" s="1"/>
      <c r="AO574" s="2"/>
      <c r="AR574" s="2"/>
    </row>
    <row r="575" spans="6:44" ht="13">
      <c r="F575" s="2"/>
      <c r="G575" s="2"/>
      <c r="N575" s="2"/>
      <c r="O575" s="2"/>
      <c r="P575" s="1"/>
      <c r="R575" s="1"/>
      <c r="W575" s="5"/>
      <c r="Y575" s="6"/>
      <c r="AM575" s="2"/>
      <c r="AN575" s="1"/>
      <c r="AO575" s="2"/>
      <c r="AR575" s="2"/>
    </row>
    <row r="576" spans="6:44" ht="13">
      <c r="F576" s="2"/>
      <c r="G576" s="2"/>
      <c r="N576" s="2"/>
      <c r="O576" s="2"/>
      <c r="P576" s="1"/>
      <c r="R576" s="1"/>
      <c r="W576" s="5"/>
      <c r="Y576" s="6"/>
      <c r="AM576" s="2"/>
      <c r="AN576" s="1"/>
      <c r="AO576" s="2"/>
      <c r="AR576" s="2"/>
    </row>
    <row r="577" spans="6:44" ht="13">
      <c r="F577" s="2"/>
      <c r="G577" s="2"/>
      <c r="N577" s="2"/>
      <c r="O577" s="2"/>
      <c r="P577" s="1"/>
      <c r="R577" s="1"/>
      <c r="W577" s="5"/>
      <c r="Y577" s="6"/>
      <c r="AM577" s="2"/>
      <c r="AN577" s="1"/>
      <c r="AO577" s="2"/>
      <c r="AR577" s="2"/>
    </row>
    <row r="578" spans="6:44" ht="13">
      <c r="F578" s="2"/>
      <c r="G578" s="2"/>
      <c r="N578" s="2"/>
      <c r="O578" s="2"/>
      <c r="P578" s="1"/>
      <c r="R578" s="1"/>
      <c r="W578" s="5"/>
      <c r="Y578" s="6"/>
      <c r="AM578" s="2"/>
      <c r="AN578" s="1"/>
      <c r="AO578" s="2"/>
      <c r="AR578" s="2"/>
    </row>
    <row r="579" spans="6:44" ht="13">
      <c r="F579" s="2"/>
      <c r="G579" s="2"/>
      <c r="N579" s="2"/>
      <c r="O579" s="2"/>
      <c r="P579" s="1"/>
      <c r="R579" s="1"/>
      <c r="W579" s="5"/>
      <c r="Y579" s="6"/>
      <c r="AM579" s="2"/>
      <c r="AN579" s="1"/>
      <c r="AO579" s="2"/>
      <c r="AR579" s="2"/>
    </row>
    <row r="580" spans="6:44" ht="13">
      <c r="F580" s="2"/>
      <c r="G580" s="2"/>
      <c r="N580" s="2"/>
      <c r="O580" s="2"/>
      <c r="P580" s="1"/>
      <c r="R580" s="1"/>
      <c r="W580" s="5"/>
      <c r="Y580" s="6"/>
      <c r="AM580" s="2"/>
      <c r="AN580" s="1"/>
      <c r="AO580" s="2"/>
      <c r="AR580" s="2"/>
    </row>
    <row r="581" spans="6:44" ht="13">
      <c r="F581" s="2"/>
      <c r="G581" s="2"/>
      <c r="N581" s="2"/>
      <c r="O581" s="2"/>
      <c r="P581" s="1"/>
      <c r="R581" s="1"/>
      <c r="W581" s="5"/>
      <c r="Y581" s="6"/>
      <c r="AM581" s="2"/>
      <c r="AN581" s="1"/>
      <c r="AO581" s="2"/>
      <c r="AR581" s="2"/>
    </row>
    <row r="582" spans="6:44" ht="13">
      <c r="F582" s="2"/>
      <c r="G582" s="2"/>
      <c r="N582" s="2"/>
      <c r="O582" s="2"/>
      <c r="P582" s="1"/>
      <c r="R582" s="1"/>
      <c r="W582" s="5"/>
      <c r="Y582" s="6"/>
      <c r="AM582" s="2"/>
      <c r="AN582" s="1"/>
      <c r="AO582" s="2"/>
      <c r="AR582" s="2"/>
    </row>
    <row r="583" spans="6:44" ht="13">
      <c r="F583" s="2"/>
      <c r="G583" s="2"/>
      <c r="N583" s="2"/>
      <c r="O583" s="2"/>
      <c r="P583" s="1"/>
      <c r="R583" s="1"/>
      <c r="W583" s="5"/>
      <c r="Y583" s="6"/>
      <c r="AM583" s="2"/>
      <c r="AN583" s="1"/>
      <c r="AO583" s="2"/>
      <c r="AR583" s="2"/>
    </row>
    <row r="584" spans="6:44" ht="13">
      <c r="F584" s="2"/>
      <c r="G584" s="2"/>
      <c r="N584" s="2"/>
      <c r="O584" s="2"/>
      <c r="P584" s="1"/>
      <c r="R584" s="1"/>
      <c r="W584" s="5"/>
      <c r="Y584" s="6"/>
      <c r="AM584" s="2"/>
      <c r="AN584" s="1"/>
      <c r="AO584" s="2"/>
      <c r="AR584" s="2"/>
    </row>
    <row r="585" spans="6:44" ht="13">
      <c r="F585" s="2"/>
      <c r="G585" s="2"/>
      <c r="N585" s="2"/>
      <c r="O585" s="2"/>
      <c r="P585" s="1"/>
      <c r="R585" s="1"/>
      <c r="W585" s="5"/>
      <c r="Y585" s="6"/>
      <c r="AM585" s="2"/>
      <c r="AN585" s="1"/>
      <c r="AO585" s="2"/>
      <c r="AR585" s="2"/>
    </row>
    <row r="586" spans="6:44" ht="13">
      <c r="F586" s="2"/>
      <c r="G586" s="2"/>
      <c r="N586" s="2"/>
      <c r="O586" s="2"/>
      <c r="P586" s="1"/>
      <c r="R586" s="1"/>
      <c r="W586" s="5"/>
      <c r="Y586" s="6"/>
      <c r="AM586" s="2"/>
      <c r="AN586" s="1"/>
      <c r="AO586" s="2"/>
      <c r="AR586" s="2"/>
    </row>
    <row r="587" spans="6:44" ht="13">
      <c r="F587" s="2"/>
      <c r="G587" s="2"/>
      <c r="N587" s="2"/>
      <c r="O587" s="2"/>
      <c r="P587" s="1"/>
      <c r="R587" s="1"/>
      <c r="W587" s="5"/>
      <c r="Y587" s="6"/>
      <c r="AM587" s="2"/>
      <c r="AN587" s="1"/>
      <c r="AO587" s="2"/>
      <c r="AR587" s="2"/>
    </row>
    <row r="588" spans="6:44" ht="13">
      <c r="F588" s="2"/>
      <c r="G588" s="2"/>
      <c r="N588" s="2"/>
      <c r="O588" s="2"/>
      <c r="P588" s="1"/>
      <c r="R588" s="1"/>
      <c r="W588" s="5"/>
      <c r="Y588" s="6"/>
      <c r="AM588" s="2"/>
      <c r="AN588" s="1"/>
      <c r="AO588" s="2"/>
      <c r="AR588" s="2"/>
    </row>
    <row r="589" spans="6:44" ht="13">
      <c r="F589" s="2"/>
      <c r="G589" s="2"/>
      <c r="N589" s="2"/>
      <c r="O589" s="2"/>
      <c r="P589" s="1"/>
      <c r="R589" s="1"/>
      <c r="W589" s="5"/>
      <c r="Y589" s="6"/>
      <c r="AM589" s="2"/>
      <c r="AN589" s="1"/>
      <c r="AO589" s="2"/>
      <c r="AR589" s="2"/>
    </row>
    <row r="590" spans="6:44" ht="13">
      <c r="F590" s="2"/>
      <c r="G590" s="2"/>
      <c r="N590" s="2"/>
      <c r="O590" s="2"/>
      <c r="P590" s="1"/>
      <c r="R590" s="1"/>
      <c r="W590" s="5"/>
      <c r="Y590" s="6"/>
      <c r="AM590" s="2"/>
      <c r="AN590" s="1"/>
      <c r="AO590" s="2"/>
      <c r="AR590" s="2"/>
    </row>
    <row r="591" spans="6:44" ht="13">
      <c r="F591" s="2"/>
      <c r="G591" s="2"/>
      <c r="N591" s="2"/>
      <c r="O591" s="2"/>
      <c r="P591" s="1"/>
      <c r="R591" s="1"/>
      <c r="W591" s="5"/>
      <c r="Y591" s="6"/>
      <c r="AM591" s="2"/>
      <c r="AN591" s="1"/>
      <c r="AO591" s="2"/>
      <c r="AR591" s="2"/>
    </row>
    <row r="592" spans="6:44" ht="13">
      <c r="F592" s="2"/>
      <c r="G592" s="2"/>
      <c r="N592" s="2"/>
      <c r="O592" s="2"/>
      <c r="P592" s="1"/>
      <c r="R592" s="1"/>
      <c r="W592" s="5"/>
      <c r="Y592" s="6"/>
      <c r="AM592" s="2"/>
      <c r="AN592" s="1"/>
      <c r="AO592" s="2"/>
      <c r="AR592" s="2"/>
    </row>
    <row r="593" spans="6:44" ht="13">
      <c r="F593" s="2"/>
      <c r="G593" s="2"/>
      <c r="N593" s="2"/>
      <c r="O593" s="2"/>
      <c r="P593" s="1"/>
      <c r="R593" s="1"/>
      <c r="W593" s="5"/>
      <c r="Y593" s="6"/>
      <c r="AM593" s="2"/>
      <c r="AN593" s="1"/>
      <c r="AO593" s="2"/>
      <c r="AR593" s="2"/>
    </row>
    <row r="594" spans="6:44" ht="13">
      <c r="F594" s="2"/>
      <c r="G594" s="2"/>
      <c r="N594" s="2"/>
      <c r="O594" s="2"/>
      <c r="P594" s="1"/>
      <c r="R594" s="1"/>
      <c r="W594" s="5"/>
      <c r="Y594" s="6"/>
      <c r="AM594" s="2"/>
      <c r="AN594" s="1"/>
      <c r="AO594" s="2"/>
      <c r="AR594" s="2"/>
    </row>
    <row r="595" spans="6:44" ht="13">
      <c r="F595" s="2"/>
      <c r="G595" s="2"/>
      <c r="N595" s="2"/>
      <c r="O595" s="2"/>
      <c r="P595" s="1"/>
      <c r="R595" s="1"/>
      <c r="W595" s="5"/>
      <c r="Y595" s="6"/>
      <c r="AM595" s="2"/>
      <c r="AN595" s="1"/>
      <c r="AO595" s="2"/>
      <c r="AR595" s="2"/>
    </row>
    <row r="596" spans="6:44" ht="13">
      <c r="F596" s="2"/>
      <c r="G596" s="2"/>
      <c r="N596" s="2"/>
      <c r="O596" s="2"/>
      <c r="P596" s="1"/>
      <c r="R596" s="1"/>
      <c r="W596" s="5"/>
      <c r="Y596" s="6"/>
      <c r="AM596" s="2"/>
      <c r="AN596" s="1"/>
      <c r="AO596" s="2"/>
      <c r="AR596" s="2"/>
    </row>
    <row r="597" spans="6:44" ht="13">
      <c r="F597" s="2"/>
      <c r="G597" s="2"/>
      <c r="N597" s="2"/>
      <c r="O597" s="2"/>
      <c r="P597" s="1"/>
      <c r="R597" s="1"/>
      <c r="W597" s="5"/>
      <c r="Y597" s="6"/>
      <c r="AM597" s="2"/>
      <c r="AN597" s="1"/>
      <c r="AO597" s="2"/>
      <c r="AR597" s="2"/>
    </row>
    <row r="598" spans="6:44" ht="13">
      <c r="F598" s="2"/>
      <c r="G598" s="2"/>
      <c r="N598" s="2"/>
      <c r="O598" s="2"/>
      <c r="P598" s="1"/>
      <c r="R598" s="1"/>
      <c r="W598" s="5"/>
      <c r="Y598" s="6"/>
      <c r="AM598" s="2"/>
      <c r="AN598" s="1"/>
      <c r="AO598" s="2"/>
      <c r="AR598" s="2"/>
    </row>
    <row r="599" spans="6:44" ht="13">
      <c r="F599" s="2"/>
      <c r="G599" s="2"/>
      <c r="N599" s="2"/>
      <c r="O599" s="2"/>
      <c r="P599" s="1"/>
      <c r="R599" s="1"/>
      <c r="W599" s="5"/>
      <c r="Y599" s="6"/>
      <c r="AM599" s="2"/>
      <c r="AN599" s="1"/>
      <c r="AO599" s="2"/>
      <c r="AR599" s="2"/>
    </row>
    <row r="600" spans="6:44" ht="13">
      <c r="F600" s="2"/>
      <c r="G600" s="2"/>
      <c r="N600" s="2"/>
      <c r="O600" s="2"/>
      <c r="P600" s="1"/>
      <c r="R600" s="1"/>
      <c r="W600" s="5"/>
      <c r="Y600" s="6"/>
      <c r="AM600" s="2"/>
      <c r="AN600" s="1"/>
      <c r="AO600" s="2"/>
      <c r="AR600" s="2"/>
    </row>
    <row r="601" spans="6:44" ht="13">
      <c r="F601" s="2"/>
      <c r="G601" s="2"/>
      <c r="N601" s="2"/>
      <c r="O601" s="2"/>
      <c r="P601" s="1"/>
      <c r="R601" s="1"/>
      <c r="W601" s="5"/>
      <c r="Y601" s="6"/>
      <c r="AM601" s="2"/>
      <c r="AN601" s="1"/>
      <c r="AO601" s="2"/>
      <c r="AR601" s="2"/>
    </row>
    <row r="602" spans="6:44" ht="13">
      <c r="F602" s="2"/>
      <c r="G602" s="2"/>
      <c r="N602" s="2"/>
      <c r="O602" s="2"/>
      <c r="P602" s="1"/>
      <c r="R602" s="1"/>
      <c r="W602" s="5"/>
      <c r="Y602" s="6"/>
      <c r="AM602" s="2"/>
      <c r="AN602" s="1"/>
      <c r="AO602" s="2"/>
      <c r="AR602" s="2"/>
    </row>
    <row r="603" spans="6:44" ht="13">
      <c r="F603" s="2"/>
      <c r="G603" s="2"/>
      <c r="N603" s="2"/>
      <c r="O603" s="2"/>
      <c r="P603" s="1"/>
      <c r="R603" s="1"/>
      <c r="W603" s="5"/>
      <c r="Y603" s="6"/>
      <c r="AM603" s="2"/>
      <c r="AN603" s="1"/>
      <c r="AO603" s="2"/>
      <c r="AR603" s="2"/>
    </row>
    <row r="604" spans="6:44" ht="13">
      <c r="F604" s="2"/>
      <c r="G604" s="2"/>
      <c r="N604" s="2"/>
      <c r="O604" s="2"/>
      <c r="P604" s="1"/>
      <c r="R604" s="1"/>
      <c r="W604" s="5"/>
      <c r="Y604" s="6"/>
      <c r="AM604" s="2"/>
      <c r="AN604" s="1"/>
      <c r="AO604" s="2"/>
      <c r="AR604" s="2"/>
    </row>
    <row r="605" spans="6:44" ht="13">
      <c r="F605" s="2"/>
      <c r="G605" s="2"/>
      <c r="N605" s="2"/>
      <c r="O605" s="2"/>
      <c r="P605" s="1"/>
      <c r="R605" s="1"/>
      <c r="W605" s="5"/>
      <c r="Y605" s="6"/>
      <c r="AM605" s="2"/>
      <c r="AN605" s="1"/>
      <c r="AO605" s="2"/>
      <c r="AR605" s="2"/>
    </row>
    <row r="606" spans="6:44" ht="13">
      <c r="F606" s="2"/>
      <c r="G606" s="2"/>
      <c r="N606" s="2"/>
      <c r="O606" s="2"/>
      <c r="P606" s="1"/>
      <c r="R606" s="1"/>
      <c r="W606" s="5"/>
      <c r="Y606" s="6"/>
      <c r="AM606" s="2"/>
      <c r="AN606" s="1"/>
      <c r="AO606" s="2"/>
      <c r="AR606" s="2"/>
    </row>
    <row r="607" spans="6:44" ht="13">
      <c r="F607" s="2"/>
      <c r="G607" s="2"/>
      <c r="N607" s="2"/>
      <c r="O607" s="2"/>
      <c r="P607" s="1"/>
      <c r="R607" s="1"/>
      <c r="W607" s="5"/>
      <c r="Y607" s="6"/>
      <c r="AM607" s="2"/>
      <c r="AN607" s="1"/>
      <c r="AO607" s="2"/>
      <c r="AR607" s="2"/>
    </row>
    <row r="608" spans="6:44" ht="13">
      <c r="F608" s="2"/>
      <c r="G608" s="2"/>
      <c r="N608" s="2"/>
      <c r="O608" s="2"/>
      <c r="P608" s="1"/>
      <c r="R608" s="1"/>
      <c r="W608" s="5"/>
      <c r="Y608" s="6"/>
      <c r="AM608" s="2"/>
      <c r="AN608" s="1"/>
      <c r="AO608" s="2"/>
      <c r="AR608" s="2"/>
    </row>
    <row r="609" spans="6:44" ht="13">
      <c r="F609" s="2"/>
      <c r="G609" s="2"/>
      <c r="N609" s="2"/>
      <c r="O609" s="2"/>
      <c r="P609" s="1"/>
      <c r="R609" s="1"/>
      <c r="W609" s="5"/>
      <c r="Y609" s="6"/>
      <c r="AM609" s="2"/>
      <c r="AN609" s="1"/>
      <c r="AO609" s="2"/>
      <c r="AR609" s="2"/>
    </row>
    <row r="610" spans="6:44" ht="13">
      <c r="F610" s="2"/>
      <c r="G610" s="2"/>
      <c r="N610" s="2"/>
      <c r="O610" s="2"/>
      <c r="P610" s="1"/>
      <c r="R610" s="1"/>
      <c r="W610" s="5"/>
      <c r="Y610" s="6"/>
      <c r="AM610" s="2"/>
      <c r="AN610" s="1"/>
      <c r="AO610" s="2"/>
      <c r="AR610" s="2"/>
    </row>
    <row r="611" spans="6:44" ht="13">
      <c r="F611" s="2"/>
      <c r="G611" s="2"/>
      <c r="N611" s="2"/>
      <c r="O611" s="2"/>
      <c r="P611" s="1"/>
      <c r="R611" s="1"/>
      <c r="W611" s="5"/>
      <c r="Y611" s="6"/>
      <c r="AM611" s="2"/>
      <c r="AN611" s="1"/>
      <c r="AO611" s="2"/>
      <c r="AR611" s="2"/>
    </row>
    <row r="612" spans="6:44" ht="13">
      <c r="F612" s="2"/>
      <c r="G612" s="2"/>
      <c r="N612" s="2"/>
      <c r="O612" s="2"/>
      <c r="P612" s="1"/>
      <c r="R612" s="1"/>
      <c r="W612" s="5"/>
      <c r="Y612" s="6"/>
      <c r="AM612" s="2"/>
      <c r="AN612" s="1"/>
      <c r="AO612" s="2"/>
      <c r="AR612" s="2"/>
    </row>
    <row r="613" spans="6:44" ht="13">
      <c r="F613" s="2"/>
      <c r="G613" s="2"/>
      <c r="N613" s="2"/>
      <c r="O613" s="2"/>
      <c r="P613" s="1"/>
      <c r="R613" s="1"/>
      <c r="W613" s="5"/>
      <c r="Y613" s="6"/>
      <c r="AM613" s="2"/>
      <c r="AN613" s="1"/>
      <c r="AO613" s="2"/>
      <c r="AR613" s="2"/>
    </row>
    <row r="614" spans="6:44" ht="13">
      <c r="F614" s="2"/>
      <c r="G614" s="2"/>
      <c r="N614" s="2"/>
      <c r="O614" s="2"/>
      <c r="P614" s="1"/>
      <c r="R614" s="1"/>
      <c r="W614" s="5"/>
      <c r="Y614" s="6"/>
      <c r="AM614" s="2"/>
      <c r="AN614" s="1"/>
      <c r="AO614" s="2"/>
      <c r="AR614" s="2"/>
    </row>
    <row r="615" spans="6:44" ht="13">
      <c r="F615" s="2"/>
      <c r="G615" s="2"/>
      <c r="N615" s="2"/>
      <c r="O615" s="2"/>
      <c r="P615" s="1"/>
      <c r="R615" s="1"/>
      <c r="W615" s="5"/>
      <c r="Y615" s="6"/>
      <c r="AM615" s="2"/>
      <c r="AN615" s="1"/>
      <c r="AO615" s="2"/>
      <c r="AR615" s="2"/>
    </row>
    <row r="616" spans="6:44" ht="13">
      <c r="F616" s="2"/>
      <c r="G616" s="2"/>
      <c r="N616" s="2"/>
      <c r="O616" s="2"/>
      <c r="P616" s="1"/>
      <c r="R616" s="1"/>
      <c r="W616" s="5"/>
      <c r="Y616" s="6"/>
      <c r="AM616" s="2"/>
      <c r="AN616" s="1"/>
      <c r="AO616" s="2"/>
      <c r="AR616" s="2"/>
    </row>
    <row r="617" spans="6:44" ht="13">
      <c r="F617" s="2"/>
      <c r="G617" s="2"/>
      <c r="N617" s="2"/>
      <c r="O617" s="2"/>
      <c r="P617" s="1"/>
      <c r="R617" s="1"/>
      <c r="W617" s="5"/>
      <c r="Y617" s="6"/>
      <c r="AM617" s="2"/>
      <c r="AN617" s="1"/>
      <c r="AO617" s="2"/>
      <c r="AR617" s="2"/>
    </row>
    <row r="618" spans="6:44" ht="13">
      <c r="F618" s="2"/>
      <c r="G618" s="2"/>
      <c r="N618" s="2"/>
      <c r="O618" s="2"/>
      <c r="P618" s="1"/>
      <c r="R618" s="1"/>
      <c r="W618" s="5"/>
      <c r="Y618" s="6"/>
      <c r="AM618" s="2"/>
      <c r="AN618" s="1"/>
      <c r="AO618" s="2"/>
      <c r="AR618" s="2"/>
    </row>
    <row r="619" spans="6:44" ht="13">
      <c r="F619" s="2"/>
      <c r="G619" s="2"/>
      <c r="N619" s="2"/>
      <c r="O619" s="2"/>
      <c r="P619" s="1"/>
      <c r="R619" s="1"/>
      <c r="W619" s="5"/>
      <c r="Y619" s="6"/>
      <c r="AM619" s="2"/>
      <c r="AN619" s="1"/>
      <c r="AO619" s="2"/>
      <c r="AR619" s="2"/>
    </row>
    <row r="620" spans="6:44" ht="13">
      <c r="F620" s="2"/>
      <c r="G620" s="2"/>
      <c r="N620" s="2"/>
      <c r="O620" s="2"/>
      <c r="P620" s="1"/>
      <c r="R620" s="1"/>
      <c r="W620" s="5"/>
      <c r="Y620" s="6"/>
      <c r="AM620" s="2"/>
      <c r="AN620" s="1"/>
      <c r="AO620" s="2"/>
      <c r="AR620" s="2"/>
    </row>
    <row r="621" spans="6:44" ht="13">
      <c r="F621" s="2"/>
      <c r="G621" s="2"/>
      <c r="N621" s="2"/>
      <c r="O621" s="2"/>
      <c r="P621" s="1"/>
      <c r="R621" s="1"/>
      <c r="W621" s="5"/>
      <c r="Y621" s="6"/>
      <c r="AM621" s="2"/>
      <c r="AN621" s="1"/>
      <c r="AO621" s="2"/>
      <c r="AR621" s="2"/>
    </row>
    <row r="622" spans="6:44" ht="13">
      <c r="F622" s="2"/>
      <c r="G622" s="2"/>
      <c r="N622" s="2"/>
      <c r="O622" s="2"/>
      <c r="P622" s="1"/>
      <c r="R622" s="1"/>
      <c r="W622" s="5"/>
      <c r="Y622" s="6"/>
      <c r="AM622" s="2"/>
      <c r="AN622" s="1"/>
      <c r="AO622" s="2"/>
      <c r="AR622" s="2"/>
    </row>
    <row r="623" spans="6:44" ht="13">
      <c r="F623" s="2"/>
      <c r="G623" s="2"/>
      <c r="N623" s="2"/>
      <c r="O623" s="2"/>
      <c r="P623" s="1"/>
      <c r="R623" s="1"/>
      <c r="W623" s="5"/>
      <c r="Y623" s="6"/>
      <c r="AM623" s="2"/>
      <c r="AN623" s="1"/>
      <c r="AO623" s="2"/>
      <c r="AR623" s="2"/>
    </row>
    <row r="624" spans="6:44" ht="13">
      <c r="F624" s="2"/>
      <c r="G624" s="2"/>
      <c r="N624" s="2"/>
      <c r="O624" s="2"/>
      <c r="P624" s="1"/>
      <c r="R624" s="1"/>
      <c r="W624" s="5"/>
      <c r="Y624" s="6"/>
      <c r="AM624" s="2"/>
      <c r="AN624" s="1"/>
      <c r="AO624" s="2"/>
      <c r="AR624" s="2"/>
    </row>
    <row r="625" spans="6:44" ht="13">
      <c r="F625" s="2"/>
      <c r="G625" s="2"/>
      <c r="N625" s="2"/>
      <c r="O625" s="2"/>
      <c r="P625" s="1"/>
      <c r="R625" s="1"/>
      <c r="W625" s="5"/>
      <c r="Y625" s="6"/>
      <c r="AM625" s="2"/>
      <c r="AN625" s="1"/>
      <c r="AO625" s="2"/>
      <c r="AR625" s="2"/>
    </row>
    <row r="626" spans="6:44" ht="13">
      <c r="F626" s="2"/>
      <c r="G626" s="2"/>
      <c r="N626" s="2"/>
      <c r="O626" s="2"/>
      <c r="P626" s="1"/>
      <c r="R626" s="1"/>
      <c r="W626" s="5"/>
      <c r="Y626" s="6"/>
      <c r="AM626" s="2"/>
      <c r="AN626" s="1"/>
      <c r="AO626" s="2"/>
      <c r="AR626" s="2"/>
    </row>
    <row r="627" spans="6:44" ht="13">
      <c r="F627" s="2"/>
      <c r="G627" s="2"/>
      <c r="N627" s="2"/>
      <c r="O627" s="2"/>
      <c r="P627" s="1"/>
      <c r="R627" s="1"/>
      <c r="W627" s="5"/>
      <c r="Y627" s="6"/>
      <c r="AM627" s="2"/>
      <c r="AN627" s="1"/>
      <c r="AO627" s="2"/>
      <c r="AR627" s="2"/>
    </row>
    <row r="628" spans="6:44" ht="13">
      <c r="F628" s="2"/>
      <c r="G628" s="2"/>
      <c r="N628" s="2"/>
      <c r="O628" s="2"/>
      <c r="P628" s="1"/>
      <c r="R628" s="1"/>
      <c r="W628" s="5"/>
      <c r="Y628" s="6"/>
      <c r="AM628" s="2"/>
      <c r="AN628" s="1"/>
      <c r="AO628" s="2"/>
      <c r="AR628" s="2"/>
    </row>
    <row r="629" spans="6:44" ht="13">
      <c r="F629" s="2"/>
      <c r="G629" s="2"/>
      <c r="N629" s="2"/>
      <c r="O629" s="2"/>
      <c r="P629" s="1"/>
      <c r="R629" s="1"/>
      <c r="W629" s="5"/>
      <c r="Y629" s="6"/>
      <c r="AM629" s="2"/>
      <c r="AN629" s="1"/>
      <c r="AO629" s="2"/>
      <c r="AR629" s="2"/>
    </row>
    <row r="630" spans="6:44" ht="13">
      <c r="F630" s="2"/>
      <c r="G630" s="2"/>
      <c r="N630" s="2"/>
      <c r="O630" s="2"/>
      <c r="P630" s="1"/>
      <c r="R630" s="1"/>
      <c r="W630" s="5"/>
      <c r="Y630" s="6"/>
      <c r="AM630" s="2"/>
      <c r="AN630" s="1"/>
      <c r="AO630" s="2"/>
      <c r="AR630" s="2"/>
    </row>
    <row r="631" spans="6:44" ht="13">
      <c r="F631" s="2"/>
      <c r="G631" s="2"/>
      <c r="N631" s="2"/>
      <c r="O631" s="2"/>
      <c r="P631" s="1"/>
      <c r="R631" s="1"/>
      <c r="W631" s="5"/>
      <c r="Y631" s="6"/>
      <c r="AM631" s="2"/>
      <c r="AN631" s="1"/>
      <c r="AO631" s="2"/>
      <c r="AR631" s="2"/>
    </row>
    <row r="632" spans="6:44" ht="13">
      <c r="F632" s="2"/>
      <c r="G632" s="2"/>
      <c r="N632" s="2"/>
      <c r="O632" s="2"/>
      <c r="P632" s="1"/>
      <c r="R632" s="1"/>
      <c r="W632" s="5"/>
      <c r="Y632" s="6"/>
      <c r="AM632" s="2"/>
      <c r="AN632" s="1"/>
      <c r="AO632" s="2"/>
      <c r="AR632" s="2"/>
    </row>
    <row r="633" spans="6:44" ht="13">
      <c r="F633" s="2"/>
      <c r="G633" s="2"/>
      <c r="N633" s="2"/>
      <c r="O633" s="2"/>
      <c r="P633" s="1"/>
      <c r="R633" s="1"/>
      <c r="W633" s="5"/>
      <c r="Y633" s="6"/>
      <c r="AM633" s="2"/>
      <c r="AN633" s="1"/>
      <c r="AO633" s="2"/>
      <c r="AR633" s="2"/>
    </row>
    <row r="634" spans="6:44" ht="13">
      <c r="F634" s="2"/>
      <c r="G634" s="2"/>
      <c r="N634" s="2"/>
      <c r="O634" s="2"/>
      <c r="P634" s="1"/>
      <c r="R634" s="1"/>
      <c r="W634" s="5"/>
      <c r="Y634" s="6"/>
      <c r="AM634" s="2"/>
      <c r="AN634" s="1"/>
      <c r="AO634" s="2"/>
      <c r="AR634" s="2"/>
    </row>
    <row r="635" spans="6:44" ht="13">
      <c r="F635" s="2"/>
      <c r="G635" s="2"/>
      <c r="N635" s="2"/>
      <c r="O635" s="2"/>
      <c r="P635" s="1"/>
      <c r="R635" s="1"/>
      <c r="W635" s="5"/>
      <c r="Y635" s="6"/>
      <c r="AM635" s="2"/>
      <c r="AN635" s="1"/>
      <c r="AO635" s="2"/>
      <c r="AR635" s="2"/>
    </row>
    <row r="636" spans="6:44" ht="13">
      <c r="F636" s="2"/>
      <c r="G636" s="2"/>
      <c r="N636" s="2"/>
      <c r="O636" s="2"/>
      <c r="P636" s="1"/>
      <c r="R636" s="1"/>
      <c r="W636" s="5"/>
      <c r="Y636" s="6"/>
      <c r="AM636" s="2"/>
      <c r="AN636" s="1"/>
      <c r="AO636" s="2"/>
      <c r="AR636" s="2"/>
    </row>
    <row r="637" spans="6:44" ht="13">
      <c r="F637" s="2"/>
      <c r="G637" s="2"/>
      <c r="N637" s="2"/>
      <c r="O637" s="2"/>
      <c r="P637" s="1"/>
      <c r="R637" s="1"/>
      <c r="W637" s="5"/>
      <c r="Y637" s="6"/>
      <c r="AM637" s="2"/>
      <c r="AN637" s="1"/>
      <c r="AO637" s="2"/>
      <c r="AR637" s="2"/>
    </row>
    <row r="638" spans="6:44" ht="13">
      <c r="F638" s="2"/>
      <c r="G638" s="2"/>
      <c r="N638" s="2"/>
      <c r="O638" s="2"/>
      <c r="P638" s="1"/>
      <c r="R638" s="1"/>
      <c r="W638" s="5"/>
      <c r="Y638" s="6"/>
      <c r="AM638" s="2"/>
      <c r="AN638" s="1"/>
      <c r="AO638" s="2"/>
      <c r="AR638" s="2"/>
    </row>
    <row r="639" spans="6:44" ht="13">
      <c r="F639" s="2"/>
      <c r="G639" s="2"/>
      <c r="N639" s="2"/>
      <c r="O639" s="2"/>
      <c r="P639" s="1"/>
      <c r="R639" s="1"/>
      <c r="W639" s="5"/>
      <c r="Y639" s="6"/>
      <c r="AM639" s="2"/>
      <c r="AN639" s="1"/>
      <c r="AO639" s="2"/>
      <c r="AR639" s="2"/>
    </row>
    <row r="640" spans="6:44" ht="13">
      <c r="F640" s="2"/>
      <c r="G640" s="2"/>
      <c r="N640" s="2"/>
      <c r="O640" s="2"/>
      <c r="P640" s="1"/>
      <c r="R640" s="1"/>
      <c r="W640" s="5"/>
      <c r="Y640" s="6"/>
      <c r="AM640" s="2"/>
      <c r="AN640" s="1"/>
      <c r="AO640" s="2"/>
      <c r="AR640" s="2"/>
    </row>
    <row r="641" spans="6:44" ht="13">
      <c r="F641" s="2"/>
      <c r="G641" s="2"/>
      <c r="N641" s="2"/>
      <c r="O641" s="2"/>
      <c r="P641" s="1"/>
      <c r="R641" s="1"/>
      <c r="W641" s="5"/>
      <c r="Y641" s="6"/>
      <c r="AM641" s="2"/>
      <c r="AN641" s="1"/>
      <c r="AO641" s="2"/>
      <c r="AR641" s="2"/>
    </row>
    <row r="642" spans="6:44" ht="13">
      <c r="F642" s="2"/>
      <c r="G642" s="2"/>
      <c r="N642" s="2"/>
      <c r="O642" s="2"/>
      <c r="P642" s="1"/>
      <c r="R642" s="1"/>
      <c r="W642" s="5"/>
      <c r="Y642" s="6"/>
      <c r="AM642" s="2"/>
      <c r="AN642" s="1"/>
      <c r="AO642" s="2"/>
      <c r="AR642" s="2"/>
    </row>
    <row r="643" spans="6:44" ht="13">
      <c r="F643" s="2"/>
      <c r="G643" s="2"/>
      <c r="N643" s="2"/>
      <c r="O643" s="2"/>
      <c r="P643" s="1"/>
      <c r="R643" s="1"/>
      <c r="W643" s="5"/>
      <c r="Y643" s="6"/>
      <c r="AM643" s="2"/>
      <c r="AN643" s="1"/>
      <c r="AO643" s="2"/>
      <c r="AR643" s="2"/>
    </row>
    <row r="644" spans="6:44" ht="13">
      <c r="F644" s="2"/>
      <c r="G644" s="2"/>
      <c r="N644" s="2"/>
      <c r="O644" s="2"/>
      <c r="P644" s="1"/>
      <c r="R644" s="1"/>
      <c r="W644" s="5"/>
      <c r="Y644" s="6"/>
      <c r="AM644" s="2"/>
      <c r="AN644" s="1"/>
      <c r="AO644" s="2"/>
      <c r="AR644" s="2"/>
    </row>
    <row r="645" spans="6:44" ht="13">
      <c r="F645" s="2"/>
      <c r="G645" s="2"/>
      <c r="N645" s="2"/>
      <c r="O645" s="2"/>
      <c r="P645" s="1"/>
      <c r="R645" s="1"/>
      <c r="W645" s="5"/>
      <c r="Y645" s="6"/>
      <c r="AM645" s="2"/>
      <c r="AN645" s="1"/>
      <c r="AO645" s="2"/>
      <c r="AR645" s="2"/>
    </row>
    <row r="646" spans="6:44" ht="13">
      <c r="F646" s="2"/>
      <c r="G646" s="2"/>
      <c r="N646" s="2"/>
      <c r="O646" s="2"/>
      <c r="P646" s="1"/>
      <c r="R646" s="1"/>
      <c r="W646" s="5"/>
      <c r="Y646" s="6"/>
      <c r="AM646" s="2"/>
      <c r="AN646" s="1"/>
      <c r="AO646" s="2"/>
      <c r="AR646" s="2"/>
    </row>
    <row r="647" spans="6:44" ht="13">
      <c r="F647" s="2"/>
      <c r="G647" s="2"/>
      <c r="N647" s="2"/>
      <c r="O647" s="2"/>
      <c r="P647" s="1"/>
      <c r="R647" s="1"/>
      <c r="W647" s="5"/>
      <c r="Y647" s="6"/>
      <c r="AM647" s="2"/>
      <c r="AN647" s="1"/>
      <c r="AO647" s="2"/>
      <c r="AR647" s="2"/>
    </row>
    <row r="648" spans="6:44" ht="13">
      <c r="F648" s="2"/>
      <c r="G648" s="2"/>
      <c r="N648" s="2"/>
      <c r="O648" s="2"/>
      <c r="P648" s="1"/>
      <c r="R648" s="1"/>
      <c r="W648" s="5"/>
      <c r="Y648" s="6"/>
      <c r="AM648" s="2"/>
      <c r="AN648" s="1"/>
      <c r="AO648" s="2"/>
      <c r="AR648" s="2"/>
    </row>
    <row r="649" spans="6:44" ht="13">
      <c r="F649" s="2"/>
      <c r="G649" s="2"/>
      <c r="N649" s="2"/>
      <c r="O649" s="2"/>
      <c r="P649" s="1"/>
      <c r="R649" s="1"/>
      <c r="W649" s="5"/>
      <c r="Y649" s="6"/>
      <c r="AM649" s="2"/>
      <c r="AN649" s="1"/>
      <c r="AO649" s="2"/>
      <c r="AR649" s="2"/>
    </row>
    <row r="650" spans="6:44" ht="13">
      <c r="F650" s="2"/>
      <c r="G650" s="2"/>
      <c r="N650" s="2"/>
      <c r="O650" s="2"/>
      <c r="P650" s="1"/>
      <c r="R650" s="1"/>
      <c r="W650" s="5"/>
      <c r="Y650" s="6"/>
      <c r="AM650" s="2"/>
      <c r="AN650" s="1"/>
      <c r="AO650" s="2"/>
      <c r="AR650" s="2"/>
    </row>
    <row r="651" spans="6:44" ht="13">
      <c r="F651" s="2"/>
      <c r="G651" s="2"/>
      <c r="N651" s="2"/>
      <c r="O651" s="2"/>
      <c r="P651" s="1"/>
      <c r="R651" s="1"/>
      <c r="W651" s="5"/>
      <c r="Y651" s="6"/>
      <c r="AM651" s="2"/>
      <c r="AN651" s="1"/>
      <c r="AO651" s="2"/>
      <c r="AR651" s="2"/>
    </row>
    <row r="652" spans="6:44" ht="13">
      <c r="F652" s="2"/>
      <c r="G652" s="2"/>
      <c r="N652" s="2"/>
      <c r="O652" s="2"/>
      <c r="P652" s="1"/>
      <c r="R652" s="1"/>
      <c r="W652" s="5"/>
      <c r="Y652" s="6"/>
      <c r="AM652" s="2"/>
      <c r="AN652" s="1"/>
      <c r="AO652" s="2"/>
      <c r="AR652" s="2"/>
    </row>
    <row r="653" spans="6:44" ht="13">
      <c r="F653" s="2"/>
      <c r="G653" s="2"/>
      <c r="N653" s="2"/>
      <c r="O653" s="2"/>
      <c r="P653" s="1"/>
      <c r="R653" s="1"/>
      <c r="W653" s="5"/>
      <c r="Y653" s="6"/>
      <c r="AM653" s="2"/>
      <c r="AN653" s="1"/>
      <c r="AO653" s="2"/>
      <c r="AR653" s="2"/>
    </row>
    <row r="654" spans="6:44" ht="13">
      <c r="F654" s="2"/>
      <c r="G654" s="2"/>
      <c r="N654" s="2"/>
      <c r="O654" s="2"/>
      <c r="P654" s="1"/>
      <c r="R654" s="1"/>
      <c r="W654" s="5"/>
      <c r="Y654" s="6"/>
      <c r="AM654" s="2"/>
      <c r="AN654" s="1"/>
      <c r="AO654" s="2"/>
      <c r="AR654" s="2"/>
    </row>
    <row r="655" spans="6:44" ht="13">
      <c r="F655" s="2"/>
      <c r="G655" s="2"/>
      <c r="N655" s="2"/>
      <c r="O655" s="2"/>
      <c r="P655" s="1"/>
      <c r="R655" s="1"/>
      <c r="W655" s="5"/>
      <c r="Y655" s="6"/>
      <c r="AM655" s="2"/>
      <c r="AN655" s="1"/>
      <c r="AO655" s="2"/>
      <c r="AR655" s="2"/>
    </row>
    <row r="656" spans="6:44" ht="13">
      <c r="F656" s="2"/>
      <c r="G656" s="2"/>
      <c r="N656" s="2"/>
      <c r="O656" s="2"/>
      <c r="P656" s="1"/>
      <c r="R656" s="1"/>
      <c r="W656" s="5"/>
      <c r="Y656" s="6"/>
      <c r="AM656" s="2"/>
      <c r="AN656" s="1"/>
      <c r="AO656" s="2"/>
      <c r="AR656" s="2"/>
    </row>
    <row r="657" spans="6:44" ht="13">
      <c r="F657" s="2"/>
      <c r="G657" s="2"/>
      <c r="N657" s="2"/>
      <c r="O657" s="2"/>
      <c r="P657" s="1"/>
      <c r="R657" s="1"/>
      <c r="W657" s="5"/>
      <c r="Y657" s="6"/>
      <c r="AM657" s="2"/>
      <c r="AN657" s="1"/>
      <c r="AO657" s="2"/>
      <c r="AR657" s="2"/>
    </row>
    <row r="658" spans="6:44" ht="13">
      <c r="F658" s="2"/>
      <c r="G658" s="2"/>
      <c r="N658" s="2"/>
      <c r="O658" s="2"/>
      <c r="P658" s="1"/>
      <c r="R658" s="1"/>
      <c r="W658" s="5"/>
      <c r="Y658" s="6"/>
      <c r="AM658" s="2"/>
      <c r="AN658" s="1"/>
      <c r="AO658" s="2"/>
      <c r="AR658" s="2"/>
    </row>
    <row r="659" spans="6:44" ht="13">
      <c r="F659" s="2"/>
      <c r="G659" s="2"/>
      <c r="N659" s="2"/>
      <c r="O659" s="2"/>
      <c r="P659" s="1"/>
      <c r="R659" s="1"/>
      <c r="W659" s="5"/>
      <c r="Y659" s="6"/>
      <c r="AM659" s="2"/>
      <c r="AN659" s="1"/>
      <c r="AO659" s="2"/>
      <c r="AR659" s="2"/>
    </row>
    <row r="660" spans="6:44" ht="13">
      <c r="F660" s="2"/>
      <c r="G660" s="2"/>
      <c r="N660" s="2"/>
      <c r="O660" s="2"/>
      <c r="P660" s="1"/>
      <c r="R660" s="1"/>
      <c r="W660" s="5"/>
      <c r="Y660" s="6"/>
      <c r="AM660" s="2"/>
      <c r="AN660" s="1"/>
      <c r="AO660" s="2"/>
      <c r="AR660" s="2"/>
    </row>
    <row r="661" spans="6:44" ht="13">
      <c r="F661" s="2"/>
      <c r="G661" s="2"/>
      <c r="N661" s="2"/>
      <c r="O661" s="2"/>
      <c r="P661" s="1"/>
      <c r="R661" s="1"/>
      <c r="W661" s="5"/>
      <c r="Y661" s="6"/>
      <c r="AM661" s="2"/>
      <c r="AN661" s="1"/>
      <c r="AO661" s="2"/>
      <c r="AR661" s="2"/>
    </row>
    <row r="662" spans="6:44" ht="13">
      <c r="F662" s="2"/>
      <c r="G662" s="2"/>
      <c r="N662" s="2"/>
      <c r="O662" s="2"/>
      <c r="P662" s="1"/>
      <c r="R662" s="1"/>
      <c r="W662" s="5"/>
      <c r="Y662" s="6"/>
      <c r="AM662" s="2"/>
      <c r="AN662" s="1"/>
      <c r="AO662" s="2"/>
      <c r="AR662" s="2"/>
    </row>
    <row r="663" spans="6:44" ht="13">
      <c r="F663" s="2"/>
      <c r="G663" s="2"/>
      <c r="N663" s="2"/>
      <c r="O663" s="2"/>
      <c r="P663" s="1"/>
      <c r="R663" s="1"/>
      <c r="W663" s="5"/>
      <c r="Y663" s="6"/>
      <c r="AM663" s="2"/>
      <c r="AN663" s="1"/>
      <c r="AO663" s="2"/>
      <c r="AR663" s="2"/>
    </row>
    <row r="664" spans="6:44" ht="13">
      <c r="F664" s="2"/>
      <c r="G664" s="2"/>
      <c r="N664" s="2"/>
      <c r="O664" s="2"/>
      <c r="P664" s="1"/>
      <c r="R664" s="1"/>
      <c r="W664" s="5"/>
      <c r="Y664" s="6"/>
      <c r="AM664" s="2"/>
      <c r="AN664" s="1"/>
      <c r="AO664" s="2"/>
      <c r="AR664" s="2"/>
    </row>
    <row r="665" spans="6:44" ht="13">
      <c r="F665" s="2"/>
      <c r="G665" s="2"/>
      <c r="N665" s="2"/>
      <c r="O665" s="2"/>
      <c r="P665" s="1"/>
      <c r="R665" s="1"/>
      <c r="W665" s="5"/>
      <c r="Y665" s="6"/>
      <c r="AM665" s="2"/>
      <c r="AN665" s="1"/>
      <c r="AO665" s="2"/>
      <c r="AR665" s="2"/>
    </row>
    <row r="666" spans="6:44" ht="13">
      <c r="F666" s="2"/>
      <c r="G666" s="2"/>
      <c r="N666" s="2"/>
      <c r="O666" s="2"/>
      <c r="P666" s="1"/>
      <c r="R666" s="1"/>
      <c r="W666" s="5"/>
      <c r="Y666" s="6"/>
      <c r="AM666" s="2"/>
      <c r="AN666" s="1"/>
      <c r="AO666" s="2"/>
      <c r="AR666" s="2"/>
    </row>
    <row r="667" spans="6:44" ht="13">
      <c r="F667" s="2"/>
      <c r="G667" s="2"/>
      <c r="N667" s="2"/>
      <c r="O667" s="2"/>
      <c r="P667" s="1"/>
      <c r="R667" s="1"/>
      <c r="W667" s="5"/>
      <c r="Y667" s="6"/>
      <c r="AM667" s="2"/>
      <c r="AN667" s="1"/>
      <c r="AO667" s="2"/>
      <c r="AR667" s="2"/>
    </row>
    <row r="668" spans="6:44" ht="13">
      <c r="F668" s="2"/>
      <c r="G668" s="2"/>
      <c r="N668" s="2"/>
      <c r="O668" s="2"/>
      <c r="P668" s="1"/>
      <c r="R668" s="1"/>
      <c r="W668" s="5"/>
      <c r="Y668" s="6"/>
      <c r="AM668" s="2"/>
      <c r="AN668" s="1"/>
      <c r="AO668" s="2"/>
      <c r="AR668" s="2"/>
    </row>
    <row r="669" spans="6:44" ht="13">
      <c r="F669" s="2"/>
      <c r="G669" s="2"/>
      <c r="N669" s="2"/>
      <c r="O669" s="2"/>
      <c r="P669" s="1"/>
      <c r="R669" s="1"/>
      <c r="W669" s="5"/>
      <c r="Y669" s="6"/>
      <c r="AM669" s="2"/>
      <c r="AN669" s="1"/>
      <c r="AO669" s="2"/>
      <c r="AR669" s="2"/>
    </row>
    <row r="670" spans="6:44" ht="13">
      <c r="F670" s="2"/>
      <c r="G670" s="2"/>
      <c r="N670" s="2"/>
      <c r="O670" s="2"/>
      <c r="P670" s="1"/>
      <c r="R670" s="1"/>
      <c r="W670" s="5"/>
      <c r="Y670" s="6"/>
      <c r="AM670" s="2"/>
      <c r="AN670" s="1"/>
      <c r="AO670" s="2"/>
      <c r="AR670" s="2"/>
    </row>
    <row r="671" spans="6:44" ht="13">
      <c r="F671" s="2"/>
      <c r="G671" s="2"/>
      <c r="N671" s="2"/>
      <c r="O671" s="2"/>
      <c r="P671" s="1"/>
      <c r="R671" s="1"/>
      <c r="W671" s="5"/>
      <c r="Y671" s="6"/>
      <c r="AM671" s="2"/>
      <c r="AN671" s="1"/>
      <c r="AO671" s="2"/>
      <c r="AR671" s="2"/>
    </row>
    <row r="672" spans="6:44" ht="13">
      <c r="F672" s="2"/>
      <c r="G672" s="2"/>
      <c r="N672" s="2"/>
      <c r="O672" s="2"/>
      <c r="P672" s="1"/>
      <c r="R672" s="1"/>
      <c r="W672" s="5"/>
      <c r="Y672" s="6"/>
      <c r="AM672" s="2"/>
      <c r="AN672" s="1"/>
      <c r="AO672" s="2"/>
      <c r="AR672" s="2"/>
    </row>
    <row r="673" spans="6:44" ht="13">
      <c r="F673" s="2"/>
      <c r="G673" s="2"/>
      <c r="N673" s="2"/>
      <c r="O673" s="2"/>
      <c r="P673" s="1"/>
      <c r="R673" s="1"/>
      <c r="W673" s="5"/>
      <c r="Y673" s="6"/>
      <c r="AM673" s="2"/>
      <c r="AN673" s="1"/>
      <c r="AO673" s="2"/>
      <c r="AR673" s="2"/>
    </row>
    <row r="674" spans="6:44" ht="13">
      <c r="F674" s="2"/>
      <c r="G674" s="2"/>
      <c r="N674" s="2"/>
      <c r="O674" s="2"/>
      <c r="P674" s="1"/>
      <c r="R674" s="1"/>
      <c r="W674" s="5"/>
      <c r="Y674" s="6"/>
      <c r="AM674" s="2"/>
      <c r="AN674" s="1"/>
      <c r="AO674" s="2"/>
      <c r="AR674" s="2"/>
    </row>
    <row r="675" spans="6:44" ht="13">
      <c r="F675" s="2"/>
      <c r="G675" s="2"/>
      <c r="N675" s="2"/>
      <c r="O675" s="2"/>
      <c r="P675" s="1"/>
      <c r="R675" s="1"/>
      <c r="W675" s="5"/>
      <c r="Y675" s="6"/>
      <c r="AM675" s="2"/>
      <c r="AN675" s="1"/>
      <c r="AO675" s="2"/>
      <c r="AR675" s="2"/>
    </row>
    <row r="676" spans="6:44" ht="13">
      <c r="F676" s="2"/>
      <c r="G676" s="2"/>
      <c r="N676" s="2"/>
      <c r="O676" s="2"/>
      <c r="P676" s="1"/>
      <c r="R676" s="1"/>
      <c r="W676" s="5"/>
      <c r="Y676" s="6"/>
      <c r="AM676" s="2"/>
      <c r="AN676" s="1"/>
      <c r="AO676" s="2"/>
      <c r="AR676" s="2"/>
    </row>
    <row r="677" spans="6:44" ht="13">
      <c r="F677" s="2"/>
      <c r="G677" s="2"/>
      <c r="N677" s="2"/>
      <c r="O677" s="2"/>
      <c r="P677" s="1"/>
      <c r="R677" s="1"/>
      <c r="W677" s="5"/>
      <c r="Y677" s="6"/>
      <c r="AM677" s="2"/>
      <c r="AN677" s="1"/>
      <c r="AO677" s="2"/>
      <c r="AR677" s="2"/>
    </row>
    <row r="678" spans="6:44" ht="13">
      <c r="F678" s="2"/>
      <c r="G678" s="2"/>
      <c r="N678" s="2"/>
      <c r="O678" s="2"/>
      <c r="P678" s="1"/>
      <c r="R678" s="1"/>
      <c r="W678" s="5"/>
      <c r="Y678" s="6"/>
      <c r="AM678" s="2"/>
      <c r="AN678" s="1"/>
      <c r="AO678" s="2"/>
      <c r="AR678" s="2"/>
    </row>
    <row r="679" spans="6:44" ht="13">
      <c r="F679" s="2"/>
      <c r="G679" s="2"/>
      <c r="N679" s="2"/>
      <c r="O679" s="2"/>
      <c r="P679" s="1"/>
      <c r="R679" s="1"/>
      <c r="W679" s="5"/>
      <c r="Y679" s="6"/>
      <c r="AM679" s="2"/>
      <c r="AN679" s="1"/>
      <c r="AO679" s="2"/>
      <c r="AR679" s="2"/>
    </row>
    <row r="680" spans="6:44" ht="13">
      <c r="F680" s="2"/>
      <c r="G680" s="2"/>
      <c r="N680" s="2"/>
      <c r="O680" s="2"/>
      <c r="P680" s="1"/>
      <c r="R680" s="1"/>
      <c r="W680" s="5"/>
      <c r="Y680" s="6"/>
      <c r="AM680" s="2"/>
      <c r="AN680" s="1"/>
      <c r="AO680" s="2"/>
      <c r="AR680" s="2"/>
    </row>
    <row r="681" spans="6:44" ht="13">
      <c r="F681" s="2"/>
      <c r="G681" s="2"/>
      <c r="N681" s="2"/>
      <c r="O681" s="2"/>
      <c r="P681" s="1"/>
      <c r="R681" s="1"/>
      <c r="W681" s="5"/>
      <c r="Y681" s="6"/>
      <c r="AM681" s="2"/>
      <c r="AN681" s="1"/>
      <c r="AO681" s="2"/>
      <c r="AR681" s="2"/>
    </row>
    <row r="682" spans="6:44" ht="13">
      <c r="F682" s="2"/>
      <c r="G682" s="2"/>
      <c r="N682" s="2"/>
      <c r="O682" s="2"/>
      <c r="P682" s="1"/>
      <c r="R682" s="1"/>
      <c r="W682" s="5"/>
      <c r="Y682" s="6"/>
      <c r="AM682" s="2"/>
      <c r="AN682" s="1"/>
      <c r="AO682" s="2"/>
      <c r="AR682" s="2"/>
    </row>
    <row r="683" spans="6:44" ht="13">
      <c r="F683" s="2"/>
      <c r="G683" s="2"/>
      <c r="N683" s="2"/>
      <c r="O683" s="2"/>
      <c r="P683" s="1"/>
      <c r="R683" s="1"/>
      <c r="W683" s="5"/>
      <c r="Y683" s="6"/>
      <c r="AM683" s="2"/>
      <c r="AN683" s="1"/>
      <c r="AO683" s="2"/>
      <c r="AR683" s="2"/>
    </row>
    <row r="684" spans="6:44" ht="13">
      <c r="F684" s="2"/>
      <c r="G684" s="2"/>
      <c r="N684" s="2"/>
      <c r="O684" s="2"/>
      <c r="P684" s="1"/>
      <c r="R684" s="1"/>
      <c r="W684" s="5"/>
      <c r="Y684" s="6"/>
      <c r="AM684" s="2"/>
      <c r="AN684" s="1"/>
      <c r="AO684" s="2"/>
      <c r="AR684" s="2"/>
    </row>
    <row r="685" spans="6:44" ht="13">
      <c r="F685" s="2"/>
      <c r="G685" s="2"/>
      <c r="N685" s="2"/>
      <c r="O685" s="2"/>
      <c r="P685" s="1"/>
      <c r="R685" s="1"/>
      <c r="W685" s="5"/>
      <c r="Y685" s="6"/>
      <c r="AM685" s="2"/>
      <c r="AN685" s="1"/>
      <c r="AO685" s="2"/>
      <c r="AR685" s="2"/>
    </row>
    <row r="686" spans="6:44" ht="13">
      <c r="F686" s="2"/>
      <c r="G686" s="2"/>
      <c r="N686" s="2"/>
      <c r="O686" s="2"/>
      <c r="P686" s="1"/>
      <c r="R686" s="1"/>
      <c r="W686" s="5"/>
      <c r="Y686" s="6"/>
      <c r="AM686" s="2"/>
      <c r="AN686" s="1"/>
      <c r="AO686" s="2"/>
      <c r="AR686" s="2"/>
    </row>
    <row r="687" spans="6:44" ht="13">
      <c r="F687" s="2"/>
      <c r="G687" s="2"/>
      <c r="N687" s="2"/>
      <c r="O687" s="2"/>
      <c r="P687" s="1"/>
      <c r="R687" s="1"/>
      <c r="W687" s="5"/>
      <c r="Y687" s="6"/>
      <c r="AM687" s="2"/>
      <c r="AN687" s="1"/>
      <c r="AO687" s="2"/>
      <c r="AR687" s="2"/>
    </row>
    <row r="688" spans="6:44" ht="13">
      <c r="F688" s="2"/>
      <c r="G688" s="2"/>
      <c r="N688" s="2"/>
      <c r="O688" s="2"/>
      <c r="P688" s="1"/>
      <c r="R688" s="1"/>
      <c r="W688" s="5"/>
      <c r="Y688" s="6"/>
      <c r="AM688" s="2"/>
      <c r="AN688" s="1"/>
      <c r="AO688" s="2"/>
      <c r="AR688" s="2"/>
    </row>
    <row r="689" spans="6:44" ht="13">
      <c r="F689" s="2"/>
      <c r="G689" s="2"/>
      <c r="N689" s="2"/>
      <c r="O689" s="2"/>
      <c r="P689" s="1"/>
      <c r="R689" s="1"/>
      <c r="W689" s="5"/>
      <c r="Y689" s="6"/>
      <c r="AM689" s="2"/>
      <c r="AN689" s="1"/>
      <c r="AO689" s="2"/>
      <c r="AR689" s="2"/>
    </row>
    <row r="690" spans="6:44" ht="13">
      <c r="F690" s="2"/>
      <c r="G690" s="2"/>
      <c r="N690" s="2"/>
      <c r="O690" s="2"/>
      <c r="P690" s="1"/>
      <c r="R690" s="1"/>
      <c r="W690" s="5"/>
      <c r="Y690" s="6"/>
      <c r="AM690" s="2"/>
      <c r="AN690" s="1"/>
      <c r="AO690" s="2"/>
      <c r="AR690" s="2"/>
    </row>
    <row r="691" spans="6:44" ht="13">
      <c r="F691" s="2"/>
      <c r="G691" s="2"/>
      <c r="N691" s="2"/>
      <c r="O691" s="2"/>
      <c r="P691" s="1"/>
      <c r="R691" s="1"/>
      <c r="W691" s="5"/>
      <c r="Y691" s="6"/>
      <c r="AM691" s="2"/>
      <c r="AN691" s="1"/>
      <c r="AO691" s="2"/>
      <c r="AR691" s="2"/>
    </row>
    <row r="692" spans="6:44" ht="13">
      <c r="F692" s="2"/>
      <c r="G692" s="2"/>
      <c r="N692" s="2"/>
      <c r="O692" s="2"/>
      <c r="P692" s="1"/>
      <c r="R692" s="1"/>
      <c r="W692" s="5"/>
      <c r="Y692" s="6"/>
      <c r="AM692" s="2"/>
      <c r="AN692" s="1"/>
      <c r="AO692" s="2"/>
      <c r="AR692" s="2"/>
    </row>
    <row r="693" spans="6:44" ht="13">
      <c r="F693" s="2"/>
      <c r="G693" s="2"/>
      <c r="N693" s="2"/>
      <c r="O693" s="2"/>
      <c r="P693" s="1"/>
      <c r="R693" s="1"/>
      <c r="W693" s="5"/>
      <c r="Y693" s="6"/>
      <c r="AM693" s="2"/>
      <c r="AN693" s="1"/>
      <c r="AO693" s="2"/>
      <c r="AR693" s="2"/>
    </row>
    <row r="694" spans="6:44" ht="13">
      <c r="F694" s="2"/>
      <c r="G694" s="2"/>
      <c r="N694" s="2"/>
      <c r="O694" s="2"/>
      <c r="P694" s="1"/>
      <c r="R694" s="1"/>
      <c r="W694" s="5"/>
      <c r="Y694" s="6"/>
      <c r="AM694" s="2"/>
      <c r="AN694" s="1"/>
      <c r="AO694" s="2"/>
      <c r="AR694" s="2"/>
    </row>
    <row r="695" spans="6:44" ht="13">
      <c r="F695" s="2"/>
      <c r="G695" s="2"/>
      <c r="N695" s="2"/>
      <c r="O695" s="2"/>
      <c r="P695" s="1"/>
      <c r="R695" s="1"/>
      <c r="W695" s="5"/>
      <c r="Y695" s="6"/>
      <c r="AM695" s="2"/>
      <c r="AN695" s="1"/>
      <c r="AO695" s="2"/>
      <c r="AR695" s="2"/>
    </row>
    <row r="696" spans="6:44" ht="13">
      <c r="F696" s="2"/>
      <c r="G696" s="2"/>
      <c r="N696" s="2"/>
      <c r="O696" s="2"/>
      <c r="P696" s="1"/>
      <c r="R696" s="1"/>
      <c r="W696" s="5"/>
      <c r="Y696" s="6"/>
      <c r="AM696" s="2"/>
      <c r="AN696" s="1"/>
      <c r="AO696" s="2"/>
      <c r="AR696" s="2"/>
    </row>
    <row r="697" spans="6:44" ht="13">
      <c r="F697" s="2"/>
      <c r="G697" s="2"/>
      <c r="N697" s="2"/>
      <c r="O697" s="2"/>
      <c r="P697" s="1"/>
      <c r="R697" s="1"/>
      <c r="W697" s="5"/>
      <c r="Y697" s="6"/>
      <c r="AM697" s="2"/>
      <c r="AN697" s="1"/>
      <c r="AO697" s="2"/>
      <c r="AR697" s="2"/>
    </row>
    <row r="698" spans="6:44" ht="13">
      <c r="F698" s="2"/>
      <c r="G698" s="2"/>
      <c r="N698" s="2"/>
      <c r="O698" s="2"/>
      <c r="P698" s="1"/>
      <c r="R698" s="1"/>
      <c r="W698" s="5"/>
      <c r="Y698" s="6"/>
      <c r="AM698" s="2"/>
      <c r="AN698" s="1"/>
      <c r="AO698" s="2"/>
      <c r="AR698" s="2"/>
    </row>
    <row r="699" spans="6:44" ht="13">
      <c r="F699" s="2"/>
      <c r="G699" s="2"/>
      <c r="N699" s="2"/>
      <c r="O699" s="2"/>
      <c r="P699" s="1"/>
      <c r="R699" s="1"/>
      <c r="W699" s="5"/>
      <c r="Y699" s="6"/>
      <c r="AM699" s="2"/>
      <c r="AN699" s="1"/>
      <c r="AO699" s="2"/>
      <c r="AR699" s="2"/>
    </row>
    <row r="700" spans="6:44" ht="13">
      <c r="F700" s="2"/>
      <c r="G700" s="2"/>
      <c r="N700" s="2"/>
      <c r="O700" s="2"/>
      <c r="P700" s="1"/>
      <c r="R700" s="1"/>
      <c r="W700" s="5"/>
      <c r="Y700" s="6"/>
      <c r="AM700" s="2"/>
      <c r="AN700" s="1"/>
      <c r="AO700" s="2"/>
      <c r="AR700" s="2"/>
    </row>
    <row r="701" spans="6:44" ht="13">
      <c r="F701" s="2"/>
      <c r="G701" s="2"/>
      <c r="N701" s="2"/>
      <c r="O701" s="2"/>
      <c r="P701" s="1"/>
      <c r="R701" s="1"/>
      <c r="W701" s="5"/>
      <c r="Y701" s="6"/>
      <c r="AM701" s="2"/>
      <c r="AN701" s="1"/>
      <c r="AO701" s="2"/>
      <c r="AR701" s="2"/>
    </row>
    <row r="702" spans="6:44" ht="13">
      <c r="F702" s="2"/>
      <c r="G702" s="2"/>
      <c r="N702" s="2"/>
      <c r="O702" s="2"/>
      <c r="P702" s="1"/>
      <c r="R702" s="1"/>
      <c r="W702" s="5"/>
      <c r="Y702" s="6"/>
      <c r="AM702" s="2"/>
      <c r="AN702" s="1"/>
      <c r="AO702" s="2"/>
      <c r="AR702" s="2"/>
    </row>
    <row r="703" spans="6:44" ht="13">
      <c r="F703" s="2"/>
      <c r="G703" s="2"/>
      <c r="N703" s="2"/>
      <c r="O703" s="2"/>
      <c r="P703" s="1"/>
      <c r="R703" s="1"/>
      <c r="W703" s="5"/>
      <c r="Y703" s="6"/>
      <c r="AM703" s="2"/>
      <c r="AN703" s="1"/>
      <c r="AO703" s="2"/>
      <c r="AR703" s="2"/>
    </row>
    <row r="704" spans="6:44" ht="13">
      <c r="F704" s="2"/>
      <c r="G704" s="2"/>
      <c r="N704" s="2"/>
      <c r="O704" s="2"/>
      <c r="P704" s="1"/>
      <c r="R704" s="1"/>
      <c r="W704" s="5"/>
      <c r="Y704" s="6"/>
      <c r="AM704" s="2"/>
      <c r="AN704" s="1"/>
      <c r="AO704" s="2"/>
      <c r="AR704" s="2"/>
    </row>
    <row r="705" spans="6:44" ht="13">
      <c r="F705" s="2"/>
      <c r="G705" s="2"/>
      <c r="N705" s="2"/>
      <c r="O705" s="2"/>
      <c r="P705" s="1"/>
      <c r="R705" s="1"/>
      <c r="W705" s="5"/>
      <c r="Y705" s="6"/>
      <c r="AM705" s="2"/>
      <c r="AN705" s="1"/>
      <c r="AO705" s="2"/>
      <c r="AR705" s="2"/>
    </row>
    <row r="706" spans="6:44" ht="13">
      <c r="F706" s="2"/>
      <c r="G706" s="2"/>
      <c r="N706" s="2"/>
      <c r="O706" s="2"/>
      <c r="P706" s="1"/>
      <c r="R706" s="1"/>
      <c r="W706" s="5"/>
      <c r="Y706" s="6"/>
      <c r="AM706" s="2"/>
      <c r="AN706" s="1"/>
      <c r="AO706" s="2"/>
      <c r="AR706" s="2"/>
    </row>
    <row r="707" spans="6:44" ht="13">
      <c r="F707" s="2"/>
      <c r="G707" s="2"/>
      <c r="N707" s="2"/>
      <c r="O707" s="2"/>
      <c r="P707" s="1"/>
      <c r="R707" s="1"/>
      <c r="W707" s="5"/>
      <c r="Y707" s="6"/>
      <c r="AM707" s="2"/>
      <c r="AN707" s="1"/>
      <c r="AO707" s="2"/>
      <c r="AR707" s="2"/>
    </row>
    <row r="708" spans="6:44" ht="13">
      <c r="F708" s="2"/>
      <c r="G708" s="2"/>
      <c r="N708" s="2"/>
      <c r="O708" s="2"/>
      <c r="P708" s="1"/>
      <c r="R708" s="1"/>
      <c r="W708" s="5"/>
      <c r="Y708" s="6"/>
      <c r="AM708" s="2"/>
      <c r="AN708" s="1"/>
      <c r="AO708" s="2"/>
      <c r="AR708" s="2"/>
    </row>
    <row r="709" spans="6:44" ht="13">
      <c r="F709" s="2"/>
      <c r="G709" s="2"/>
      <c r="N709" s="2"/>
      <c r="O709" s="2"/>
      <c r="P709" s="1"/>
      <c r="R709" s="1"/>
      <c r="W709" s="5"/>
      <c r="Y709" s="6"/>
      <c r="AM709" s="2"/>
      <c r="AN709" s="1"/>
      <c r="AO709" s="2"/>
      <c r="AR709" s="2"/>
    </row>
    <row r="710" spans="6:44" ht="13">
      <c r="F710" s="2"/>
      <c r="G710" s="2"/>
      <c r="N710" s="2"/>
      <c r="O710" s="2"/>
      <c r="P710" s="1"/>
      <c r="R710" s="1"/>
      <c r="W710" s="5"/>
      <c r="Y710" s="6"/>
      <c r="AM710" s="2"/>
      <c r="AN710" s="1"/>
      <c r="AO710" s="2"/>
      <c r="AR710" s="2"/>
    </row>
    <row r="711" spans="6:44" ht="13">
      <c r="F711" s="2"/>
      <c r="G711" s="2"/>
      <c r="N711" s="2"/>
      <c r="O711" s="2"/>
      <c r="P711" s="1"/>
      <c r="R711" s="1"/>
      <c r="W711" s="5"/>
      <c r="Y711" s="6"/>
      <c r="AM711" s="2"/>
      <c r="AN711" s="1"/>
      <c r="AO711" s="2"/>
      <c r="AR711" s="2"/>
    </row>
    <row r="712" spans="6:44" ht="13">
      <c r="F712" s="2"/>
      <c r="G712" s="2"/>
      <c r="N712" s="2"/>
      <c r="O712" s="2"/>
      <c r="P712" s="1"/>
      <c r="R712" s="1"/>
      <c r="W712" s="5"/>
      <c r="Y712" s="6"/>
      <c r="AM712" s="2"/>
      <c r="AN712" s="1"/>
      <c r="AO712" s="2"/>
      <c r="AR712" s="2"/>
    </row>
    <row r="713" spans="6:44" ht="13">
      <c r="F713" s="2"/>
      <c r="G713" s="2"/>
      <c r="N713" s="2"/>
      <c r="O713" s="2"/>
      <c r="P713" s="1"/>
      <c r="R713" s="1"/>
      <c r="W713" s="5"/>
      <c r="Y713" s="6"/>
      <c r="AM713" s="2"/>
      <c r="AN713" s="1"/>
      <c r="AO713" s="2"/>
      <c r="AR713" s="2"/>
    </row>
    <row r="714" spans="6:44" ht="13">
      <c r="F714" s="2"/>
      <c r="G714" s="2"/>
      <c r="N714" s="2"/>
      <c r="O714" s="2"/>
      <c r="P714" s="1"/>
      <c r="R714" s="1"/>
      <c r="W714" s="5"/>
      <c r="Y714" s="6"/>
      <c r="AM714" s="2"/>
      <c r="AN714" s="1"/>
      <c r="AO714" s="2"/>
      <c r="AR714" s="2"/>
    </row>
    <row r="715" spans="6:44" ht="13">
      <c r="F715" s="2"/>
      <c r="G715" s="2"/>
      <c r="N715" s="2"/>
      <c r="O715" s="2"/>
      <c r="P715" s="1"/>
      <c r="R715" s="1"/>
      <c r="W715" s="5"/>
      <c r="Y715" s="6"/>
      <c r="AM715" s="2"/>
      <c r="AN715" s="1"/>
      <c r="AO715" s="2"/>
      <c r="AR715" s="2"/>
    </row>
    <row r="716" spans="6:44" ht="13">
      <c r="F716" s="2"/>
      <c r="G716" s="2"/>
      <c r="N716" s="2"/>
      <c r="O716" s="2"/>
      <c r="P716" s="1"/>
      <c r="R716" s="1"/>
      <c r="W716" s="5"/>
      <c r="Y716" s="6"/>
      <c r="AM716" s="2"/>
      <c r="AN716" s="1"/>
      <c r="AO716" s="2"/>
      <c r="AR716" s="2"/>
    </row>
    <row r="717" spans="6:44" ht="13">
      <c r="F717" s="2"/>
      <c r="G717" s="2"/>
      <c r="N717" s="2"/>
      <c r="O717" s="2"/>
      <c r="P717" s="1"/>
      <c r="R717" s="1"/>
      <c r="W717" s="5"/>
      <c r="Y717" s="6"/>
      <c r="AM717" s="2"/>
      <c r="AN717" s="1"/>
      <c r="AO717" s="2"/>
      <c r="AR717" s="2"/>
    </row>
    <row r="718" spans="6:44" ht="13">
      <c r="F718" s="2"/>
      <c r="G718" s="2"/>
      <c r="N718" s="2"/>
      <c r="O718" s="2"/>
      <c r="P718" s="1"/>
      <c r="R718" s="1"/>
      <c r="W718" s="5"/>
      <c r="Y718" s="6"/>
      <c r="AM718" s="2"/>
      <c r="AN718" s="1"/>
      <c r="AO718" s="2"/>
      <c r="AR718" s="2"/>
    </row>
    <row r="719" spans="6:44" ht="13">
      <c r="F719" s="2"/>
      <c r="G719" s="2"/>
      <c r="N719" s="2"/>
      <c r="O719" s="2"/>
      <c r="P719" s="1"/>
      <c r="R719" s="1"/>
      <c r="W719" s="5"/>
      <c r="Y719" s="6"/>
      <c r="AM719" s="2"/>
      <c r="AN719" s="1"/>
      <c r="AO719" s="2"/>
      <c r="AR719" s="2"/>
    </row>
    <row r="720" spans="6:44" ht="13">
      <c r="F720" s="2"/>
      <c r="G720" s="2"/>
      <c r="N720" s="2"/>
      <c r="O720" s="2"/>
      <c r="P720" s="1"/>
      <c r="R720" s="1"/>
      <c r="W720" s="5"/>
      <c r="Y720" s="6"/>
      <c r="AM720" s="2"/>
      <c r="AN720" s="1"/>
      <c r="AO720" s="2"/>
      <c r="AR720" s="2"/>
    </row>
    <row r="721" spans="6:44" ht="13">
      <c r="F721" s="2"/>
      <c r="G721" s="2"/>
      <c r="N721" s="2"/>
      <c r="O721" s="2"/>
      <c r="P721" s="1"/>
      <c r="R721" s="1"/>
      <c r="W721" s="5"/>
      <c r="Y721" s="6"/>
      <c r="AM721" s="2"/>
      <c r="AN721" s="1"/>
      <c r="AO721" s="2"/>
      <c r="AR721" s="2"/>
    </row>
    <row r="722" spans="6:44" ht="13">
      <c r="F722" s="2"/>
      <c r="G722" s="2"/>
      <c r="N722" s="2"/>
      <c r="O722" s="2"/>
      <c r="P722" s="1"/>
      <c r="R722" s="1"/>
      <c r="W722" s="5"/>
      <c r="Y722" s="6"/>
      <c r="AM722" s="2"/>
      <c r="AN722" s="1"/>
      <c r="AO722" s="2"/>
      <c r="AR722" s="2"/>
    </row>
    <row r="723" spans="6:44" ht="13">
      <c r="F723" s="2"/>
      <c r="G723" s="2"/>
      <c r="N723" s="2"/>
      <c r="O723" s="2"/>
      <c r="P723" s="1"/>
      <c r="R723" s="1"/>
      <c r="W723" s="5"/>
      <c r="Y723" s="6"/>
      <c r="AM723" s="2"/>
      <c r="AN723" s="1"/>
      <c r="AO723" s="2"/>
      <c r="AR723" s="2"/>
    </row>
    <row r="724" spans="6:44" ht="13">
      <c r="F724" s="2"/>
      <c r="G724" s="2"/>
      <c r="N724" s="2"/>
      <c r="O724" s="2"/>
      <c r="P724" s="1"/>
      <c r="R724" s="1"/>
      <c r="W724" s="5"/>
      <c r="Y724" s="6"/>
      <c r="AM724" s="2"/>
      <c r="AN724" s="1"/>
      <c r="AO724" s="2"/>
      <c r="AR724" s="2"/>
    </row>
    <row r="725" spans="6:44" ht="13">
      <c r="F725" s="2"/>
      <c r="G725" s="2"/>
      <c r="N725" s="2"/>
      <c r="O725" s="2"/>
      <c r="P725" s="1"/>
      <c r="R725" s="1"/>
      <c r="W725" s="5"/>
      <c r="Y725" s="6"/>
      <c r="AM725" s="2"/>
      <c r="AN725" s="1"/>
      <c r="AO725" s="2"/>
      <c r="AR725" s="2"/>
    </row>
    <row r="726" spans="6:44" ht="13">
      <c r="F726" s="2"/>
      <c r="G726" s="2"/>
      <c r="N726" s="2"/>
      <c r="O726" s="2"/>
      <c r="P726" s="1"/>
      <c r="R726" s="1"/>
      <c r="W726" s="5"/>
      <c r="Y726" s="6"/>
      <c r="AM726" s="2"/>
      <c r="AN726" s="1"/>
      <c r="AO726" s="2"/>
      <c r="AR726" s="2"/>
    </row>
    <row r="727" spans="6:44" ht="13">
      <c r="F727" s="2"/>
      <c r="G727" s="2"/>
      <c r="N727" s="2"/>
      <c r="O727" s="2"/>
      <c r="P727" s="1"/>
      <c r="R727" s="1"/>
      <c r="W727" s="5"/>
      <c r="Y727" s="6"/>
      <c r="AM727" s="2"/>
      <c r="AN727" s="1"/>
      <c r="AO727" s="2"/>
      <c r="AR727" s="2"/>
    </row>
    <row r="728" spans="6:44" ht="13">
      <c r="F728" s="2"/>
      <c r="G728" s="2"/>
      <c r="N728" s="2"/>
      <c r="O728" s="2"/>
      <c r="P728" s="1"/>
      <c r="R728" s="1"/>
      <c r="W728" s="5"/>
      <c r="Y728" s="6"/>
      <c r="AM728" s="2"/>
      <c r="AN728" s="1"/>
      <c r="AO728" s="2"/>
      <c r="AR728" s="2"/>
    </row>
    <row r="729" spans="6:44" ht="13">
      <c r="F729" s="2"/>
      <c r="G729" s="2"/>
      <c r="N729" s="2"/>
      <c r="O729" s="2"/>
      <c r="P729" s="1"/>
      <c r="R729" s="1"/>
      <c r="W729" s="5"/>
      <c r="Y729" s="6"/>
      <c r="AM729" s="2"/>
      <c r="AN729" s="1"/>
      <c r="AO729" s="2"/>
      <c r="AR729" s="2"/>
    </row>
    <row r="730" spans="6:44" ht="13">
      <c r="F730" s="2"/>
      <c r="G730" s="2"/>
      <c r="N730" s="2"/>
      <c r="O730" s="2"/>
      <c r="P730" s="1"/>
      <c r="R730" s="1"/>
      <c r="W730" s="5"/>
      <c r="Y730" s="6"/>
      <c r="AM730" s="2"/>
      <c r="AN730" s="1"/>
      <c r="AO730" s="2"/>
      <c r="AR730" s="2"/>
    </row>
    <row r="731" spans="6:44" ht="13">
      <c r="F731" s="2"/>
      <c r="G731" s="2"/>
      <c r="N731" s="2"/>
      <c r="O731" s="2"/>
      <c r="P731" s="1"/>
      <c r="R731" s="1"/>
      <c r="W731" s="5"/>
      <c r="Y731" s="6"/>
      <c r="AM731" s="2"/>
      <c r="AN731" s="1"/>
      <c r="AO731" s="2"/>
      <c r="AR731" s="2"/>
    </row>
    <row r="732" spans="6:44" ht="13">
      <c r="F732" s="2"/>
      <c r="G732" s="2"/>
      <c r="N732" s="2"/>
      <c r="O732" s="2"/>
      <c r="P732" s="1"/>
      <c r="R732" s="1"/>
      <c r="W732" s="5"/>
      <c r="Y732" s="6"/>
      <c r="AM732" s="2"/>
      <c r="AN732" s="1"/>
      <c r="AO732" s="2"/>
      <c r="AR732" s="2"/>
    </row>
    <row r="733" spans="6:44" ht="13">
      <c r="F733" s="2"/>
      <c r="G733" s="2"/>
      <c r="N733" s="2"/>
      <c r="O733" s="2"/>
      <c r="P733" s="1"/>
      <c r="R733" s="1"/>
      <c r="W733" s="5"/>
      <c r="Y733" s="6"/>
      <c r="AM733" s="2"/>
      <c r="AN733" s="1"/>
      <c r="AO733" s="2"/>
      <c r="AR733" s="2"/>
    </row>
    <row r="734" spans="6:44" ht="13">
      <c r="F734" s="2"/>
      <c r="G734" s="2"/>
      <c r="N734" s="2"/>
      <c r="O734" s="2"/>
      <c r="P734" s="1"/>
      <c r="R734" s="1"/>
      <c r="W734" s="5"/>
      <c r="Y734" s="6"/>
      <c r="AM734" s="2"/>
      <c r="AN734" s="1"/>
      <c r="AO734" s="2"/>
      <c r="AR734" s="2"/>
    </row>
    <row r="735" spans="6:44" ht="13">
      <c r="F735" s="2"/>
      <c r="G735" s="2"/>
      <c r="N735" s="2"/>
      <c r="O735" s="2"/>
      <c r="P735" s="1"/>
      <c r="R735" s="1"/>
      <c r="W735" s="5"/>
      <c r="Y735" s="6"/>
      <c r="AM735" s="2"/>
      <c r="AN735" s="1"/>
      <c r="AO735" s="2"/>
      <c r="AR735" s="2"/>
    </row>
    <row r="736" spans="6:44" ht="13">
      <c r="F736" s="2"/>
      <c r="G736" s="2"/>
      <c r="N736" s="2"/>
      <c r="O736" s="2"/>
      <c r="P736" s="1"/>
      <c r="R736" s="1"/>
      <c r="W736" s="5"/>
      <c r="Y736" s="6"/>
      <c r="AM736" s="2"/>
      <c r="AN736" s="1"/>
      <c r="AO736" s="2"/>
      <c r="AR736" s="2"/>
    </row>
    <row r="737" spans="6:44" ht="13">
      <c r="F737" s="2"/>
      <c r="G737" s="2"/>
      <c r="N737" s="2"/>
      <c r="O737" s="2"/>
      <c r="P737" s="1"/>
      <c r="R737" s="1"/>
      <c r="W737" s="5"/>
      <c r="Y737" s="6"/>
      <c r="AM737" s="2"/>
      <c r="AN737" s="1"/>
      <c r="AO737" s="2"/>
      <c r="AR737" s="2"/>
    </row>
    <row r="738" spans="6:44" ht="13">
      <c r="F738" s="2"/>
      <c r="G738" s="2"/>
      <c r="N738" s="2"/>
      <c r="O738" s="2"/>
      <c r="P738" s="1"/>
      <c r="R738" s="1"/>
      <c r="W738" s="5"/>
      <c r="Y738" s="6"/>
      <c r="AM738" s="2"/>
      <c r="AN738" s="1"/>
      <c r="AO738" s="2"/>
      <c r="AR738" s="2"/>
    </row>
    <row r="739" spans="6:44" ht="13">
      <c r="F739" s="2"/>
      <c r="G739" s="2"/>
      <c r="N739" s="2"/>
      <c r="O739" s="2"/>
      <c r="P739" s="1"/>
      <c r="R739" s="1"/>
      <c r="W739" s="5"/>
      <c r="Y739" s="6"/>
      <c r="AM739" s="2"/>
      <c r="AN739" s="1"/>
      <c r="AO739" s="2"/>
      <c r="AR739" s="2"/>
    </row>
    <row r="740" spans="6:44" ht="13">
      <c r="F740" s="2"/>
      <c r="G740" s="2"/>
      <c r="N740" s="2"/>
      <c r="O740" s="2"/>
      <c r="P740" s="1"/>
      <c r="R740" s="1"/>
      <c r="W740" s="5"/>
      <c r="Y740" s="6"/>
      <c r="AM740" s="2"/>
      <c r="AN740" s="1"/>
      <c r="AO740" s="2"/>
      <c r="AR740" s="2"/>
    </row>
    <row r="741" spans="6:44" ht="13">
      <c r="F741" s="2"/>
      <c r="G741" s="2"/>
      <c r="N741" s="2"/>
      <c r="O741" s="2"/>
      <c r="P741" s="1"/>
      <c r="R741" s="1"/>
      <c r="W741" s="5"/>
      <c r="Y741" s="6"/>
      <c r="AM741" s="2"/>
      <c r="AN741" s="1"/>
      <c r="AO741" s="2"/>
      <c r="AR741" s="2"/>
    </row>
    <row r="742" spans="6:44" ht="13">
      <c r="F742" s="2"/>
      <c r="G742" s="2"/>
      <c r="N742" s="2"/>
      <c r="O742" s="2"/>
      <c r="P742" s="1"/>
      <c r="R742" s="1"/>
      <c r="W742" s="5"/>
      <c r="Y742" s="6"/>
      <c r="AM742" s="2"/>
      <c r="AN742" s="1"/>
      <c r="AO742" s="2"/>
      <c r="AR742" s="2"/>
    </row>
    <row r="743" spans="6:44" ht="13">
      <c r="F743" s="2"/>
      <c r="G743" s="2"/>
      <c r="N743" s="2"/>
      <c r="O743" s="2"/>
      <c r="P743" s="1"/>
      <c r="R743" s="1"/>
      <c r="W743" s="5"/>
      <c r="Y743" s="6"/>
      <c r="AM743" s="2"/>
      <c r="AN743" s="1"/>
      <c r="AO743" s="2"/>
      <c r="AR743" s="2"/>
    </row>
    <row r="744" spans="6:44" ht="13">
      <c r="F744" s="2"/>
      <c r="G744" s="2"/>
      <c r="N744" s="2"/>
      <c r="O744" s="2"/>
      <c r="P744" s="1"/>
      <c r="R744" s="1"/>
      <c r="W744" s="5"/>
      <c r="Y744" s="6"/>
      <c r="AM744" s="2"/>
      <c r="AN744" s="1"/>
      <c r="AO744" s="2"/>
      <c r="AR744" s="2"/>
    </row>
    <row r="745" spans="6:44" ht="13">
      <c r="F745" s="2"/>
      <c r="G745" s="2"/>
      <c r="N745" s="2"/>
      <c r="O745" s="2"/>
      <c r="P745" s="1"/>
      <c r="R745" s="1"/>
      <c r="W745" s="5"/>
      <c r="Y745" s="6"/>
      <c r="AM745" s="2"/>
      <c r="AN745" s="1"/>
      <c r="AO745" s="2"/>
      <c r="AR745" s="2"/>
    </row>
    <row r="746" spans="6:44" ht="13">
      <c r="F746" s="2"/>
      <c r="G746" s="2"/>
      <c r="N746" s="2"/>
      <c r="O746" s="2"/>
      <c r="P746" s="1"/>
      <c r="R746" s="1"/>
      <c r="W746" s="5"/>
      <c r="Y746" s="6"/>
      <c r="AM746" s="2"/>
      <c r="AN746" s="1"/>
      <c r="AO746" s="2"/>
      <c r="AR746" s="2"/>
    </row>
    <row r="747" spans="6:44" ht="13">
      <c r="F747" s="2"/>
      <c r="G747" s="2"/>
      <c r="N747" s="2"/>
      <c r="O747" s="2"/>
      <c r="P747" s="1"/>
      <c r="R747" s="1"/>
      <c r="W747" s="5"/>
      <c r="Y747" s="6"/>
      <c r="AM747" s="2"/>
      <c r="AN747" s="1"/>
      <c r="AO747" s="2"/>
      <c r="AR747" s="2"/>
    </row>
    <row r="748" spans="6:44" ht="13">
      <c r="F748" s="2"/>
      <c r="G748" s="2"/>
      <c r="N748" s="2"/>
      <c r="O748" s="2"/>
      <c r="P748" s="1"/>
      <c r="R748" s="1"/>
      <c r="W748" s="5"/>
      <c r="Y748" s="6"/>
      <c r="AM748" s="2"/>
      <c r="AN748" s="1"/>
      <c r="AO748" s="2"/>
      <c r="AR748" s="2"/>
    </row>
    <row r="749" spans="6:44" ht="13">
      <c r="F749" s="2"/>
      <c r="G749" s="2"/>
      <c r="N749" s="2"/>
      <c r="O749" s="2"/>
      <c r="P749" s="1"/>
      <c r="R749" s="1"/>
      <c r="W749" s="5"/>
      <c r="Y749" s="6"/>
      <c r="AM749" s="2"/>
      <c r="AN749" s="1"/>
      <c r="AO749" s="2"/>
      <c r="AR749" s="2"/>
    </row>
    <row r="750" spans="6:44" ht="13">
      <c r="F750" s="2"/>
      <c r="G750" s="2"/>
      <c r="N750" s="2"/>
      <c r="O750" s="2"/>
      <c r="P750" s="1"/>
      <c r="R750" s="1"/>
      <c r="W750" s="5"/>
      <c r="Y750" s="6"/>
      <c r="AM750" s="2"/>
      <c r="AN750" s="1"/>
      <c r="AO750" s="2"/>
      <c r="AR750" s="2"/>
    </row>
    <row r="751" spans="6:44" ht="13">
      <c r="F751" s="2"/>
      <c r="G751" s="2"/>
      <c r="N751" s="2"/>
      <c r="O751" s="2"/>
      <c r="P751" s="1"/>
      <c r="R751" s="1"/>
      <c r="W751" s="5"/>
      <c r="Y751" s="6"/>
      <c r="AM751" s="2"/>
      <c r="AN751" s="1"/>
      <c r="AO751" s="2"/>
      <c r="AR751" s="2"/>
    </row>
    <row r="752" spans="6:44" ht="13">
      <c r="F752" s="2"/>
      <c r="G752" s="2"/>
      <c r="N752" s="2"/>
      <c r="O752" s="2"/>
      <c r="P752" s="1"/>
      <c r="R752" s="1"/>
      <c r="W752" s="5"/>
      <c r="Y752" s="6"/>
      <c r="AM752" s="2"/>
      <c r="AN752" s="1"/>
      <c r="AO752" s="2"/>
      <c r="AR752" s="2"/>
    </row>
    <row r="753" spans="6:44" ht="13">
      <c r="F753" s="2"/>
      <c r="G753" s="2"/>
      <c r="N753" s="2"/>
      <c r="O753" s="2"/>
      <c r="P753" s="1"/>
      <c r="R753" s="1"/>
      <c r="W753" s="5"/>
      <c r="Y753" s="6"/>
      <c r="AM753" s="2"/>
      <c r="AN753" s="1"/>
      <c r="AO753" s="2"/>
      <c r="AR753" s="2"/>
    </row>
    <row r="754" spans="6:44" ht="13">
      <c r="F754" s="2"/>
      <c r="G754" s="2"/>
      <c r="N754" s="2"/>
      <c r="O754" s="2"/>
      <c r="P754" s="1"/>
      <c r="R754" s="1"/>
      <c r="W754" s="5"/>
      <c r="Y754" s="6"/>
      <c r="AM754" s="2"/>
      <c r="AN754" s="1"/>
      <c r="AO754" s="2"/>
      <c r="AR754" s="2"/>
    </row>
    <row r="755" spans="6:44" ht="13">
      <c r="F755" s="2"/>
      <c r="G755" s="2"/>
      <c r="N755" s="2"/>
      <c r="O755" s="2"/>
      <c r="P755" s="1"/>
      <c r="R755" s="1"/>
      <c r="W755" s="5"/>
      <c r="Y755" s="6"/>
      <c r="AM755" s="2"/>
      <c r="AN755" s="1"/>
      <c r="AO755" s="2"/>
      <c r="AR755" s="2"/>
    </row>
    <row r="756" spans="6:44" ht="13">
      <c r="F756" s="2"/>
      <c r="G756" s="2"/>
      <c r="N756" s="2"/>
      <c r="O756" s="2"/>
      <c r="P756" s="1"/>
      <c r="R756" s="1"/>
      <c r="W756" s="5"/>
      <c r="Y756" s="6"/>
      <c r="AM756" s="2"/>
      <c r="AN756" s="1"/>
      <c r="AO756" s="2"/>
      <c r="AR756" s="2"/>
    </row>
    <row r="757" spans="6:44" ht="13">
      <c r="F757" s="2"/>
      <c r="G757" s="2"/>
      <c r="N757" s="2"/>
      <c r="O757" s="2"/>
      <c r="P757" s="1"/>
      <c r="R757" s="1"/>
      <c r="W757" s="5"/>
      <c r="Y757" s="6"/>
      <c r="AM757" s="2"/>
      <c r="AN757" s="1"/>
      <c r="AO757" s="2"/>
      <c r="AR757" s="2"/>
    </row>
    <row r="758" spans="6:44" ht="13">
      <c r="F758" s="2"/>
      <c r="G758" s="2"/>
      <c r="N758" s="2"/>
      <c r="O758" s="2"/>
      <c r="P758" s="1"/>
      <c r="R758" s="1"/>
      <c r="W758" s="5"/>
      <c r="Y758" s="6"/>
      <c r="AM758" s="2"/>
      <c r="AN758" s="1"/>
      <c r="AO758" s="2"/>
      <c r="AR758" s="2"/>
    </row>
    <row r="759" spans="6:44" ht="13">
      <c r="F759" s="2"/>
      <c r="G759" s="2"/>
      <c r="N759" s="2"/>
      <c r="O759" s="2"/>
      <c r="P759" s="1"/>
      <c r="R759" s="1"/>
      <c r="W759" s="5"/>
      <c r="Y759" s="6"/>
      <c r="AM759" s="2"/>
      <c r="AN759" s="1"/>
      <c r="AO759" s="2"/>
      <c r="AR759" s="2"/>
    </row>
    <row r="760" spans="6:44" ht="13">
      <c r="F760" s="2"/>
      <c r="G760" s="2"/>
      <c r="N760" s="2"/>
      <c r="O760" s="2"/>
      <c r="P760" s="1"/>
      <c r="R760" s="1"/>
      <c r="W760" s="5"/>
      <c r="Y760" s="6"/>
      <c r="AM760" s="2"/>
      <c r="AN760" s="1"/>
      <c r="AO760" s="2"/>
      <c r="AR760" s="2"/>
    </row>
    <row r="761" spans="6:44" ht="13">
      <c r="F761" s="2"/>
      <c r="G761" s="2"/>
      <c r="N761" s="2"/>
      <c r="O761" s="2"/>
      <c r="P761" s="1"/>
      <c r="R761" s="1"/>
      <c r="W761" s="5"/>
      <c r="Y761" s="6"/>
      <c r="AM761" s="2"/>
      <c r="AN761" s="1"/>
      <c r="AO761" s="2"/>
      <c r="AR761" s="2"/>
    </row>
    <row r="762" spans="6:44" ht="13">
      <c r="F762" s="2"/>
      <c r="G762" s="2"/>
      <c r="N762" s="2"/>
      <c r="O762" s="2"/>
      <c r="P762" s="1"/>
      <c r="R762" s="1"/>
      <c r="W762" s="5"/>
      <c r="Y762" s="6"/>
      <c r="AM762" s="2"/>
      <c r="AN762" s="1"/>
      <c r="AO762" s="2"/>
      <c r="AR762" s="2"/>
    </row>
    <row r="763" spans="6:44" ht="13">
      <c r="F763" s="2"/>
      <c r="G763" s="2"/>
      <c r="N763" s="2"/>
      <c r="O763" s="2"/>
      <c r="P763" s="1"/>
      <c r="R763" s="1"/>
      <c r="W763" s="5"/>
      <c r="Y763" s="6"/>
      <c r="AM763" s="2"/>
      <c r="AN763" s="1"/>
      <c r="AO763" s="2"/>
      <c r="AR763" s="2"/>
    </row>
    <row r="764" spans="6:44" ht="13">
      <c r="F764" s="2"/>
      <c r="G764" s="2"/>
      <c r="N764" s="2"/>
      <c r="O764" s="2"/>
      <c r="P764" s="1"/>
      <c r="R764" s="1"/>
      <c r="W764" s="5"/>
      <c r="Y764" s="6"/>
      <c r="AM764" s="2"/>
      <c r="AN764" s="1"/>
      <c r="AO764" s="2"/>
      <c r="AR764" s="2"/>
    </row>
    <row r="765" spans="6:44" ht="13">
      <c r="F765" s="2"/>
      <c r="G765" s="2"/>
      <c r="N765" s="2"/>
      <c r="O765" s="2"/>
      <c r="P765" s="1"/>
      <c r="R765" s="1"/>
      <c r="W765" s="5"/>
      <c r="Y765" s="6"/>
      <c r="AM765" s="2"/>
      <c r="AN765" s="1"/>
      <c r="AO765" s="2"/>
      <c r="AR765" s="2"/>
    </row>
    <row r="766" spans="6:44" ht="13">
      <c r="F766" s="2"/>
      <c r="G766" s="2"/>
      <c r="N766" s="2"/>
      <c r="O766" s="2"/>
      <c r="P766" s="1"/>
      <c r="R766" s="1"/>
      <c r="W766" s="5"/>
      <c r="Y766" s="6"/>
      <c r="AM766" s="2"/>
      <c r="AN766" s="1"/>
      <c r="AO766" s="2"/>
      <c r="AR766" s="2"/>
    </row>
    <row r="767" spans="6:44" ht="13">
      <c r="F767" s="2"/>
      <c r="G767" s="2"/>
      <c r="N767" s="2"/>
      <c r="O767" s="2"/>
      <c r="P767" s="1"/>
      <c r="R767" s="1"/>
      <c r="W767" s="5"/>
      <c r="Y767" s="6"/>
      <c r="AM767" s="2"/>
      <c r="AN767" s="1"/>
      <c r="AO767" s="2"/>
      <c r="AR767" s="2"/>
    </row>
    <row r="768" spans="6:44" ht="13">
      <c r="F768" s="2"/>
      <c r="G768" s="2"/>
      <c r="N768" s="2"/>
      <c r="O768" s="2"/>
      <c r="P768" s="1"/>
      <c r="R768" s="1"/>
      <c r="W768" s="5"/>
      <c r="Y768" s="6"/>
      <c r="AM768" s="2"/>
      <c r="AN768" s="1"/>
      <c r="AO768" s="2"/>
      <c r="AR768" s="2"/>
    </row>
    <row r="769" spans="6:44" ht="13">
      <c r="F769" s="2"/>
      <c r="G769" s="2"/>
      <c r="N769" s="2"/>
      <c r="O769" s="2"/>
      <c r="P769" s="1"/>
      <c r="R769" s="1"/>
      <c r="W769" s="5"/>
      <c r="Y769" s="6"/>
      <c r="AM769" s="2"/>
      <c r="AN769" s="1"/>
      <c r="AO769" s="2"/>
      <c r="AR769" s="2"/>
    </row>
    <row r="770" spans="6:44" ht="13">
      <c r="F770" s="2"/>
      <c r="G770" s="2"/>
      <c r="N770" s="2"/>
      <c r="O770" s="2"/>
      <c r="P770" s="1"/>
      <c r="R770" s="1"/>
      <c r="W770" s="5"/>
      <c r="Y770" s="6"/>
      <c r="AM770" s="2"/>
      <c r="AN770" s="1"/>
      <c r="AO770" s="2"/>
      <c r="AR770" s="2"/>
    </row>
    <row r="771" spans="6:44" ht="13">
      <c r="F771" s="2"/>
      <c r="G771" s="2"/>
      <c r="N771" s="2"/>
      <c r="O771" s="2"/>
      <c r="P771" s="1"/>
      <c r="R771" s="1"/>
      <c r="W771" s="5"/>
      <c r="Y771" s="6"/>
      <c r="AM771" s="2"/>
      <c r="AN771" s="1"/>
      <c r="AO771" s="2"/>
      <c r="AR771" s="2"/>
    </row>
    <row r="772" spans="6:44" ht="13">
      <c r="F772" s="2"/>
      <c r="G772" s="2"/>
      <c r="N772" s="2"/>
      <c r="O772" s="2"/>
      <c r="P772" s="1"/>
      <c r="R772" s="1"/>
      <c r="W772" s="5"/>
      <c r="Y772" s="6"/>
      <c r="AM772" s="2"/>
      <c r="AN772" s="1"/>
      <c r="AO772" s="2"/>
      <c r="AR772" s="2"/>
    </row>
    <row r="773" spans="6:44" ht="13">
      <c r="F773" s="2"/>
      <c r="G773" s="2"/>
      <c r="N773" s="2"/>
      <c r="O773" s="2"/>
      <c r="P773" s="1"/>
      <c r="R773" s="1"/>
      <c r="W773" s="5"/>
      <c r="Y773" s="6"/>
      <c r="AM773" s="2"/>
      <c r="AN773" s="1"/>
      <c r="AO773" s="2"/>
      <c r="AR773" s="2"/>
    </row>
    <row r="774" spans="6:44" ht="13">
      <c r="F774" s="2"/>
      <c r="G774" s="2"/>
      <c r="N774" s="2"/>
      <c r="O774" s="2"/>
      <c r="P774" s="1"/>
      <c r="R774" s="1"/>
      <c r="W774" s="5"/>
      <c r="Y774" s="6"/>
      <c r="AM774" s="2"/>
      <c r="AN774" s="1"/>
      <c r="AO774" s="2"/>
      <c r="AR774" s="2"/>
    </row>
    <row r="775" spans="6:44" ht="13">
      <c r="F775" s="2"/>
      <c r="G775" s="2"/>
      <c r="N775" s="2"/>
      <c r="O775" s="2"/>
      <c r="P775" s="1"/>
      <c r="R775" s="1"/>
      <c r="W775" s="5"/>
      <c r="Y775" s="6"/>
      <c r="AM775" s="2"/>
      <c r="AN775" s="1"/>
      <c r="AO775" s="2"/>
      <c r="AR775" s="2"/>
    </row>
    <row r="776" spans="6:44" ht="13">
      <c r="F776" s="2"/>
      <c r="G776" s="2"/>
      <c r="N776" s="2"/>
      <c r="O776" s="2"/>
      <c r="P776" s="1"/>
      <c r="R776" s="1"/>
      <c r="W776" s="5"/>
      <c r="Y776" s="6"/>
      <c r="AM776" s="2"/>
      <c r="AN776" s="1"/>
      <c r="AO776" s="2"/>
      <c r="AR776" s="2"/>
    </row>
    <row r="777" spans="6:44" ht="13">
      <c r="F777" s="2"/>
      <c r="G777" s="2"/>
      <c r="N777" s="2"/>
      <c r="O777" s="2"/>
      <c r="P777" s="1"/>
      <c r="R777" s="1"/>
      <c r="W777" s="5"/>
      <c r="Y777" s="6"/>
      <c r="AM777" s="2"/>
      <c r="AN777" s="1"/>
      <c r="AO777" s="2"/>
      <c r="AR777" s="2"/>
    </row>
    <row r="778" spans="6:44" ht="13">
      <c r="F778" s="2"/>
      <c r="G778" s="2"/>
      <c r="N778" s="2"/>
      <c r="O778" s="2"/>
      <c r="P778" s="1"/>
      <c r="R778" s="1"/>
      <c r="W778" s="5"/>
      <c r="Y778" s="6"/>
      <c r="AM778" s="2"/>
      <c r="AN778" s="1"/>
      <c r="AO778" s="2"/>
      <c r="AR778" s="2"/>
    </row>
    <row r="779" spans="6:44" ht="13">
      <c r="F779" s="2"/>
      <c r="G779" s="2"/>
      <c r="N779" s="2"/>
      <c r="O779" s="2"/>
      <c r="P779" s="1"/>
      <c r="R779" s="1"/>
      <c r="W779" s="5"/>
      <c r="Y779" s="6"/>
      <c r="AM779" s="2"/>
      <c r="AN779" s="1"/>
      <c r="AO779" s="2"/>
      <c r="AR779" s="2"/>
    </row>
    <row r="780" spans="6:44" ht="13">
      <c r="F780" s="2"/>
      <c r="G780" s="2"/>
      <c r="N780" s="2"/>
      <c r="O780" s="2"/>
      <c r="P780" s="1"/>
      <c r="R780" s="1"/>
      <c r="W780" s="5"/>
      <c r="Y780" s="6"/>
      <c r="AM780" s="2"/>
      <c r="AN780" s="1"/>
      <c r="AO780" s="2"/>
      <c r="AR780" s="2"/>
    </row>
    <row r="781" spans="6:44" ht="13">
      <c r="F781" s="2"/>
      <c r="G781" s="2"/>
      <c r="N781" s="2"/>
      <c r="O781" s="2"/>
      <c r="P781" s="1"/>
      <c r="R781" s="1"/>
      <c r="W781" s="5"/>
      <c r="Y781" s="6"/>
      <c r="AM781" s="2"/>
      <c r="AN781" s="1"/>
      <c r="AO781" s="2"/>
      <c r="AR781" s="2"/>
    </row>
    <row r="782" spans="6:44" ht="13">
      <c r="F782" s="2"/>
      <c r="G782" s="2"/>
      <c r="N782" s="2"/>
      <c r="O782" s="2"/>
      <c r="P782" s="1"/>
      <c r="R782" s="1"/>
      <c r="W782" s="5"/>
      <c r="Y782" s="6"/>
      <c r="AM782" s="2"/>
      <c r="AN782" s="1"/>
      <c r="AO782" s="2"/>
      <c r="AR782" s="2"/>
    </row>
    <row r="783" spans="6:44" ht="13">
      <c r="F783" s="2"/>
      <c r="G783" s="2"/>
      <c r="N783" s="2"/>
      <c r="O783" s="2"/>
      <c r="P783" s="1"/>
      <c r="R783" s="1"/>
      <c r="W783" s="5"/>
      <c r="Y783" s="6"/>
      <c r="AM783" s="2"/>
      <c r="AN783" s="1"/>
      <c r="AO783" s="2"/>
      <c r="AR783" s="2"/>
    </row>
    <row r="784" spans="6:44" ht="13">
      <c r="F784" s="2"/>
      <c r="G784" s="2"/>
      <c r="N784" s="2"/>
      <c r="O784" s="2"/>
      <c r="P784" s="1"/>
      <c r="R784" s="1"/>
      <c r="W784" s="5"/>
      <c r="Y784" s="6"/>
      <c r="AM784" s="2"/>
      <c r="AN784" s="1"/>
      <c r="AO784" s="2"/>
      <c r="AR784" s="2"/>
    </row>
    <row r="785" spans="6:44" ht="13">
      <c r="F785" s="2"/>
      <c r="G785" s="2"/>
      <c r="N785" s="2"/>
      <c r="O785" s="2"/>
      <c r="P785" s="1"/>
      <c r="R785" s="1"/>
      <c r="W785" s="5"/>
      <c r="Y785" s="6"/>
      <c r="AM785" s="2"/>
      <c r="AN785" s="1"/>
      <c r="AO785" s="2"/>
      <c r="AR785" s="2"/>
    </row>
    <row r="786" spans="6:44" ht="13">
      <c r="F786" s="2"/>
      <c r="G786" s="2"/>
      <c r="N786" s="2"/>
      <c r="O786" s="2"/>
      <c r="P786" s="1"/>
      <c r="R786" s="1"/>
      <c r="W786" s="5"/>
      <c r="Y786" s="6"/>
      <c r="AM786" s="2"/>
      <c r="AN786" s="1"/>
      <c r="AO786" s="2"/>
      <c r="AR786" s="2"/>
    </row>
    <row r="787" spans="6:44" ht="13">
      <c r="F787" s="2"/>
      <c r="G787" s="2"/>
      <c r="N787" s="2"/>
      <c r="O787" s="2"/>
      <c r="P787" s="1"/>
      <c r="R787" s="1"/>
      <c r="W787" s="5"/>
      <c r="Y787" s="6"/>
      <c r="AM787" s="2"/>
      <c r="AN787" s="1"/>
      <c r="AO787" s="2"/>
      <c r="AR787" s="2"/>
    </row>
    <row r="788" spans="6:44" ht="13">
      <c r="F788" s="2"/>
      <c r="G788" s="2"/>
      <c r="N788" s="2"/>
      <c r="O788" s="2"/>
      <c r="P788" s="1"/>
      <c r="R788" s="1"/>
      <c r="W788" s="5"/>
      <c r="Y788" s="6"/>
      <c r="AM788" s="2"/>
      <c r="AN788" s="1"/>
      <c r="AO788" s="2"/>
      <c r="AR788" s="2"/>
    </row>
    <row r="789" spans="6:44" ht="13">
      <c r="F789" s="2"/>
      <c r="G789" s="2"/>
      <c r="N789" s="2"/>
      <c r="O789" s="2"/>
      <c r="P789" s="1"/>
      <c r="R789" s="1"/>
      <c r="W789" s="5"/>
      <c r="Y789" s="6"/>
      <c r="AM789" s="2"/>
      <c r="AN789" s="1"/>
      <c r="AO789" s="2"/>
      <c r="AR789" s="2"/>
    </row>
    <row r="790" spans="6:44" ht="13">
      <c r="F790" s="2"/>
      <c r="G790" s="2"/>
      <c r="N790" s="2"/>
      <c r="O790" s="2"/>
      <c r="P790" s="1"/>
      <c r="R790" s="1"/>
      <c r="W790" s="5"/>
      <c r="Y790" s="6"/>
      <c r="AM790" s="2"/>
      <c r="AN790" s="1"/>
      <c r="AO790" s="2"/>
      <c r="AR790" s="2"/>
    </row>
    <row r="791" spans="6:44" ht="13">
      <c r="F791" s="2"/>
      <c r="G791" s="2"/>
      <c r="N791" s="2"/>
      <c r="O791" s="2"/>
      <c r="P791" s="1"/>
      <c r="R791" s="1"/>
      <c r="W791" s="5"/>
      <c r="Y791" s="6"/>
      <c r="AM791" s="2"/>
      <c r="AN791" s="1"/>
      <c r="AO791" s="2"/>
      <c r="AR791" s="2"/>
    </row>
    <row r="792" spans="6:44" ht="13">
      <c r="F792" s="2"/>
      <c r="G792" s="2"/>
      <c r="N792" s="2"/>
      <c r="O792" s="2"/>
      <c r="P792" s="1"/>
      <c r="R792" s="1"/>
      <c r="W792" s="5"/>
      <c r="Y792" s="6"/>
      <c r="AM792" s="2"/>
      <c r="AN792" s="1"/>
      <c r="AO792" s="2"/>
      <c r="AR792" s="2"/>
    </row>
    <row r="793" spans="6:44" ht="13">
      <c r="F793" s="2"/>
      <c r="G793" s="2"/>
      <c r="N793" s="2"/>
      <c r="O793" s="2"/>
      <c r="P793" s="1"/>
      <c r="R793" s="1"/>
      <c r="W793" s="5"/>
      <c r="Y793" s="6"/>
      <c r="AM793" s="2"/>
      <c r="AN793" s="1"/>
      <c r="AO793" s="2"/>
      <c r="AR793" s="2"/>
    </row>
    <row r="794" spans="6:44" ht="13">
      <c r="F794" s="2"/>
      <c r="G794" s="2"/>
      <c r="N794" s="2"/>
      <c r="O794" s="2"/>
      <c r="P794" s="1"/>
      <c r="R794" s="1"/>
      <c r="W794" s="5"/>
      <c r="Y794" s="6"/>
      <c r="AM794" s="2"/>
      <c r="AN794" s="1"/>
      <c r="AO794" s="2"/>
      <c r="AR794" s="2"/>
    </row>
    <row r="795" spans="6:44" ht="13">
      <c r="F795" s="2"/>
      <c r="G795" s="2"/>
      <c r="N795" s="2"/>
      <c r="O795" s="2"/>
      <c r="P795" s="1"/>
      <c r="R795" s="1"/>
      <c r="W795" s="5"/>
      <c r="Y795" s="6"/>
      <c r="AM795" s="2"/>
      <c r="AN795" s="1"/>
      <c r="AO795" s="2"/>
      <c r="AR795" s="2"/>
    </row>
    <row r="796" spans="6:44" ht="13">
      <c r="F796" s="2"/>
      <c r="G796" s="2"/>
      <c r="N796" s="2"/>
      <c r="O796" s="2"/>
      <c r="P796" s="1"/>
      <c r="R796" s="1"/>
      <c r="W796" s="5"/>
      <c r="Y796" s="6"/>
      <c r="AM796" s="2"/>
      <c r="AN796" s="1"/>
      <c r="AO796" s="2"/>
      <c r="AR796" s="2"/>
    </row>
    <row r="797" spans="6:44" ht="13">
      <c r="F797" s="2"/>
      <c r="G797" s="2"/>
      <c r="N797" s="2"/>
      <c r="O797" s="2"/>
      <c r="P797" s="1"/>
      <c r="R797" s="1"/>
      <c r="W797" s="5"/>
      <c r="Y797" s="6"/>
      <c r="AM797" s="2"/>
      <c r="AN797" s="1"/>
      <c r="AO797" s="2"/>
      <c r="AR797" s="2"/>
    </row>
    <row r="798" spans="6:44" ht="13">
      <c r="F798" s="2"/>
      <c r="G798" s="2"/>
      <c r="N798" s="2"/>
      <c r="O798" s="2"/>
      <c r="P798" s="1"/>
      <c r="R798" s="1"/>
      <c r="W798" s="5"/>
      <c r="Y798" s="6"/>
      <c r="AM798" s="2"/>
      <c r="AN798" s="1"/>
      <c r="AO798" s="2"/>
      <c r="AR798" s="2"/>
    </row>
    <row r="799" spans="6:44" ht="13">
      <c r="F799" s="2"/>
      <c r="G799" s="2"/>
      <c r="N799" s="2"/>
      <c r="O799" s="2"/>
      <c r="P799" s="1"/>
      <c r="R799" s="1"/>
      <c r="W799" s="5"/>
      <c r="Y799" s="6"/>
      <c r="AM799" s="2"/>
      <c r="AN799" s="1"/>
      <c r="AO799" s="2"/>
      <c r="AR799" s="2"/>
    </row>
    <row r="800" spans="6:44" ht="13">
      <c r="F800" s="2"/>
      <c r="G800" s="2"/>
      <c r="N800" s="2"/>
      <c r="O800" s="2"/>
      <c r="P800" s="1"/>
      <c r="R800" s="1"/>
      <c r="W800" s="5"/>
      <c r="Y800" s="6"/>
      <c r="AM800" s="2"/>
      <c r="AN800" s="1"/>
      <c r="AO800" s="2"/>
      <c r="AR800" s="2"/>
    </row>
    <row r="801" spans="6:44" ht="13">
      <c r="F801" s="2"/>
      <c r="G801" s="2"/>
      <c r="N801" s="2"/>
      <c r="O801" s="2"/>
      <c r="P801" s="1"/>
      <c r="R801" s="1"/>
      <c r="W801" s="5"/>
      <c r="Y801" s="6"/>
      <c r="AM801" s="2"/>
      <c r="AN801" s="1"/>
      <c r="AO801" s="2"/>
      <c r="AR801" s="2"/>
    </row>
    <row r="802" spans="6:44" ht="13">
      <c r="F802" s="2"/>
      <c r="G802" s="2"/>
      <c r="N802" s="2"/>
      <c r="O802" s="2"/>
      <c r="P802" s="1"/>
      <c r="R802" s="1"/>
      <c r="W802" s="5"/>
      <c r="Y802" s="6"/>
      <c r="AM802" s="2"/>
      <c r="AN802" s="1"/>
      <c r="AO802" s="2"/>
      <c r="AR802" s="2"/>
    </row>
    <row r="803" spans="6:44" ht="13">
      <c r="F803" s="2"/>
      <c r="G803" s="2"/>
      <c r="N803" s="2"/>
      <c r="O803" s="2"/>
      <c r="P803" s="1"/>
      <c r="R803" s="1"/>
      <c r="W803" s="5"/>
      <c r="Y803" s="6"/>
      <c r="AM803" s="2"/>
      <c r="AN803" s="1"/>
      <c r="AO803" s="2"/>
      <c r="AR803" s="2"/>
    </row>
    <row r="804" spans="6:44" ht="13">
      <c r="F804" s="2"/>
      <c r="G804" s="2"/>
      <c r="N804" s="2"/>
      <c r="O804" s="2"/>
      <c r="P804" s="1"/>
      <c r="R804" s="1"/>
      <c r="W804" s="5"/>
      <c r="Y804" s="6"/>
      <c r="AM804" s="2"/>
      <c r="AN804" s="1"/>
      <c r="AO804" s="2"/>
      <c r="AR804" s="2"/>
    </row>
    <row r="805" spans="6:44" ht="13">
      <c r="F805" s="2"/>
      <c r="G805" s="2"/>
      <c r="N805" s="2"/>
      <c r="O805" s="2"/>
      <c r="P805" s="1"/>
      <c r="R805" s="1"/>
      <c r="W805" s="5"/>
      <c r="Y805" s="6"/>
      <c r="AM805" s="2"/>
      <c r="AN805" s="1"/>
      <c r="AO805" s="2"/>
      <c r="AR805" s="2"/>
    </row>
    <row r="806" spans="6:44" ht="13">
      <c r="F806" s="2"/>
      <c r="G806" s="2"/>
      <c r="N806" s="2"/>
      <c r="O806" s="2"/>
      <c r="P806" s="1"/>
      <c r="R806" s="1"/>
      <c r="W806" s="5"/>
      <c r="Y806" s="6"/>
      <c r="AM806" s="2"/>
      <c r="AN806" s="1"/>
      <c r="AO806" s="2"/>
      <c r="AR806" s="2"/>
    </row>
    <row r="807" spans="6:44" ht="13">
      <c r="F807" s="2"/>
      <c r="G807" s="2"/>
      <c r="N807" s="2"/>
      <c r="O807" s="2"/>
      <c r="P807" s="1"/>
      <c r="R807" s="1"/>
      <c r="W807" s="5"/>
      <c r="Y807" s="6"/>
      <c r="AM807" s="2"/>
      <c r="AN807" s="1"/>
      <c r="AO807" s="2"/>
      <c r="AR807" s="2"/>
    </row>
    <row r="808" spans="6:44" ht="13">
      <c r="F808" s="2"/>
      <c r="G808" s="2"/>
      <c r="N808" s="2"/>
      <c r="O808" s="2"/>
      <c r="P808" s="1"/>
      <c r="R808" s="1"/>
      <c r="W808" s="5"/>
      <c r="Y808" s="6"/>
      <c r="AM808" s="2"/>
      <c r="AN808" s="1"/>
      <c r="AO808" s="2"/>
      <c r="AR808" s="2"/>
    </row>
    <row r="809" spans="6:44" ht="13">
      <c r="F809" s="2"/>
      <c r="G809" s="2"/>
      <c r="N809" s="2"/>
      <c r="O809" s="2"/>
      <c r="P809" s="1"/>
      <c r="R809" s="1"/>
      <c r="W809" s="5"/>
      <c r="Y809" s="6"/>
      <c r="AM809" s="2"/>
      <c r="AN809" s="1"/>
      <c r="AO809" s="2"/>
      <c r="AR809" s="2"/>
    </row>
    <row r="810" spans="6:44" ht="13">
      <c r="F810" s="2"/>
      <c r="G810" s="2"/>
      <c r="N810" s="2"/>
      <c r="O810" s="2"/>
      <c r="P810" s="1"/>
      <c r="R810" s="1"/>
      <c r="W810" s="5"/>
      <c r="Y810" s="6"/>
      <c r="AM810" s="2"/>
      <c r="AN810" s="1"/>
      <c r="AO810" s="2"/>
      <c r="AR810" s="2"/>
    </row>
    <row r="811" spans="6:44" ht="13">
      <c r="F811" s="2"/>
      <c r="G811" s="2"/>
      <c r="N811" s="2"/>
      <c r="O811" s="2"/>
      <c r="P811" s="1"/>
      <c r="R811" s="1"/>
      <c r="W811" s="5"/>
      <c r="Y811" s="6"/>
      <c r="AM811" s="2"/>
      <c r="AN811" s="1"/>
      <c r="AO811" s="2"/>
      <c r="AR811" s="2"/>
    </row>
    <row r="812" spans="6:44" ht="13">
      <c r="F812" s="2"/>
      <c r="G812" s="2"/>
      <c r="N812" s="2"/>
      <c r="O812" s="2"/>
      <c r="P812" s="1"/>
      <c r="R812" s="1"/>
      <c r="W812" s="5"/>
      <c r="Y812" s="6"/>
      <c r="AM812" s="2"/>
      <c r="AN812" s="1"/>
      <c r="AO812" s="2"/>
      <c r="AR812" s="2"/>
    </row>
    <row r="813" spans="6:44" ht="13">
      <c r="F813" s="2"/>
      <c r="G813" s="2"/>
      <c r="N813" s="2"/>
      <c r="O813" s="2"/>
      <c r="P813" s="1"/>
      <c r="R813" s="1"/>
      <c r="W813" s="5"/>
      <c r="Y813" s="6"/>
      <c r="AM813" s="2"/>
      <c r="AN813" s="1"/>
      <c r="AO813" s="2"/>
      <c r="AR813" s="2"/>
    </row>
    <row r="814" spans="6:44" ht="13">
      <c r="F814" s="2"/>
      <c r="G814" s="2"/>
      <c r="N814" s="2"/>
      <c r="O814" s="2"/>
      <c r="P814" s="1"/>
      <c r="R814" s="1"/>
      <c r="W814" s="5"/>
      <c r="Y814" s="6"/>
      <c r="AM814" s="2"/>
      <c r="AN814" s="1"/>
      <c r="AO814" s="2"/>
      <c r="AR814" s="2"/>
    </row>
    <row r="815" spans="6:44" ht="13">
      <c r="F815" s="2"/>
      <c r="G815" s="2"/>
      <c r="N815" s="2"/>
      <c r="O815" s="2"/>
      <c r="P815" s="1"/>
      <c r="R815" s="1"/>
      <c r="W815" s="5"/>
      <c r="Y815" s="6"/>
      <c r="AM815" s="2"/>
      <c r="AN815" s="1"/>
      <c r="AO815" s="2"/>
      <c r="AR815" s="2"/>
    </row>
    <row r="816" spans="6:44" ht="13">
      <c r="F816" s="2"/>
      <c r="G816" s="2"/>
      <c r="N816" s="2"/>
      <c r="O816" s="2"/>
      <c r="P816" s="1"/>
      <c r="R816" s="1"/>
      <c r="W816" s="5"/>
      <c r="Y816" s="6"/>
      <c r="AM816" s="2"/>
      <c r="AN816" s="1"/>
      <c r="AO816" s="2"/>
      <c r="AR816" s="2"/>
    </row>
    <row r="817" spans="6:44" ht="13">
      <c r="F817" s="2"/>
      <c r="G817" s="2"/>
      <c r="N817" s="2"/>
      <c r="O817" s="2"/>
      <c r="P817" s="1"/>
      <c r="R817" s="1"/>
      <c r="W817" s="5"/>
      <c r="Y817" s="6"/>
      <c r="AM817" s="2"/>
      <c r="AN817" s="1"/>
      <c r="AO817" s="2"/>
      <c r="AR817" s="2"/>
    </row>
    <row r="818" spans="6:44" ht="13">
      <c r="F818" s="2"/>
      <c r="G818" s="2"/>
      <c r="N818" s="2"/>
      <c r="O818" s="2"/>
      <c r="P818" s="1"/>
      <c r="R818" s="1"/>
      <c r="W818" s="5"/>
      <c r="Y818" s="6"/>
      <c r="AM818" s="2"/>
      <c r="AN818" s="1"/>
      <c r="AO818" s="2"/>
      <c r="AR818" s="2"/>
    </row>
    <row r="819" spans="6:44" ht="13">
      <c r="F819" s="2"/>
      <c r="G819" s="2"/>
      <c r="N819" s="2"/>
      <c r="O819" s="2"/>
      <c r="P819" s="1"/>
      <c r="R819" s="1"/>
      <c r="W819" s="5"/>
      <c r="Y819" s="6"/>
      <c r="AM819" s="2"/>
      <c r="AN819" s="1"/>
      <c r="AO819" s="2"/>
      <c r="AR819" s="2"/>
    </row>
    <row r="820" spans="6:44" ht="13">
      <c r="F820" s="2"/>
      <c r="G820" s="2"/>
      <c r="N820" s="2"/>
      <c r="O820" s="2"/>
      <c r="P820" s="1"/>
      <c r="R820" s="1"/>
      <c r="W820" s="5"/>
      <c r="Y820" s="6"/>
      <c r="AM820" s="2"/>
      <c r="AN820" s="1"/>
      <c r="AO820" s="2"/>
      <c r="AR820" s="2"/>
    </row>
    <row r="821" spans="6:44" ht="13">
      <c r="F821" s="2"/>
      <c r="G821" s="2"/>
      <c r="N821" s="2"/>
      <c r="O821" s="2"/>
      <c r="P821" s="1"/>
      <c r="R821" s="1"/>
      <c r="W821" s="5"/>
      <c r="Y821" s="6"/>
      <c r="AM821" s="2"/>
      <c r="AN821" s="1"/>
      <c r="AO821" s="2"/>
      <c r="AR821" s="2"/>
    </row>
    <row r="822" spans="6:44" ht="13">
      <c r="F822" s="2"/>
      <c r="G822" s="2"/>
      <c r="N822" s="2"/>
      <c r="O822" s="2"/>
      <c r="P822" s="1"/>
      <c r="R822" s="1"/>
      <c r="W822" s="5"/>
      <c r="Y822" s="6"/>
      <c r="AM822" s="2"/>
      <c r="AN822" s="1"/>
      <c r="AO822" s="2"/>
      <c r="AR822" s="2"/>
    </row>
    <row r="823" spans="6:44" ht="13">
      <c r="F823" s="2"/>
      <c r="G823" s="2"/>
      <c r="N823" s="2"/>
      <c r="O823" s="2"/>
      <c r="P823" s="1"/>
      <c r="R823" s="1"/>
      <c r="W823" s="5"/>
      <c r="Y823" s="6"/>
      <c r="AM823" s="2"/>
      <c r="AN823" s="1"/>
      <c r="AO823" s="2"/>
      <c r="AR823" s="2"/>
    </row>
    <row r="824" spans="6:44" ht="13">
      <c r="F824" s="2"/>
      <c r="G824" s="2"/>
      <c r="N824" s="2"/>
      <c r="O824" s="2"/>
      <c r="P824" s="1"/>
      <c r="R824" s="1"/>
      <c r="W824" s="5"/>
      <c r="Y824" s="6"/>
      <c r="AM824" s="2"/>
      <c r="AN824" s="1"/>
      <c r="AO824" s="2"/>
      <c r="AR824" s="2"/>
    </row>
    <row r="825" spans="6:44" ht="13">
      <c r="F825" s="2"/>
      <c r="G825" s="2"/>
      <c r="N825" s="2"/>
      <c r="O825" s="2"/>
      <c r="P825" s="1"/>
      <c r="R825" s="1"/>
      <c r="W825" s="5"/>
      <c r="Y825" s="6"/>
      <c r="AM825" s="2"/>
      <c r="AN825" s="1"/>
      <c r="AO825" s="2"/>
      <c r="AR825" s="2"/>
    </row>
    <row r="826" spans="6:44" ht="13">
      <c r="F826" s="2"/>
      <c r="G826" s="2"/>
      <c r="N826" s="2"/>
      <c r="O826" s="2"/>
      <c r="P826" s="1"/>
      <c r="R826" s="1"/>
      <c r="W826" s="5"/>
      <c r="Y826" s="6"/>
      <c r="AM826" s="2"/>
      <c r="AN826" s="1"/>
      <c r="AO826" s="2"/>
      <c r="AR826" s="2"/>
    </row>
    <row r="827" spans="6:44" ht="13">
      <c r="F827" s="2"/>
      <c r="G827" s="2"/>
      <c r="N827" s="2"/>
      <c r="O827" s="2"/>
      <c r="P827" s="1"/>
      <c r="R827" s="1"/>
      <c r="W827" s="5"/>
      <c r="Y827" s="6"/>
      <c r="AM827" s="2"/>
      <c r="AN827" s="1"/>
      <c r="AO827" s="2"/>
      <c r="AR827" s="2"/>
    </row>
    <row r="828" spans="6:44" ht="13">
      <c r="F828" s="2"/>
      <c r="G828" s="2"/>
      <c r="N828" s="2"/>
      <c r="O828" s="2"/>
      <c r="P828" s="1"/>
      <c r="R828" s="1"/>
      <c r="W828" s="5"/>
      <c r="Y828" s="6"/>
      <c r="AM828" s="2"/>
      <c r="AN828" s="1"/>
      <c r="AO828" s="2"/>
      <c r="AR828" s="2"/>
    </row>
    <row r="829" spans="6:44" ht="13">
      <c r="F829" s="2"/>
      <c r="G829" s="2"/>
      <c r="N829" s="2"/>
      <c r="O829" s="2"/>
      <c r="P829" s="1"/>
      <c r="R829" s="1"/>
      <c r="W829" s="5"/>
      <c r="Y829" s="6"/>
      <c r="AM829" s="2"/>
      <c r="AN829" s="1"/>
      <c r="AO829" s="2"/>
      <c r="AR829" s="2"/>
    </row>
    <row r="830" spans="6:44" ht="13">
      <c r="F830" s="2"/>
      <c r="G830" s="2"/>
      <c r="N830" s="2"/>
      <c r="O830" s="2"/>
      <c r="P830" s="1"/>
      <c r="R830" s="1"/>
      <c r="W830" s="5"/>
      <c r="Y830" s="6"/>
      <c r="AM830" s="2"/>
      <c r="AN830" s="1"/>
      <c r="AO830" s="2"/>
      <c r="AR830" s="2"/>
    </row>
    <row r="831" spans="6:44" ht="13">
      <c r="F831" s="2"/>
      <c r="G831" s="2"/>
      <c r="N831" s="2"/>
      <c r="O831" s="2"/>
      <c r="P831" s="1"/>
      <c r="R831" s="1"/>
      <c r="W831" s="5"/>
      <c r="Y831" s="6"/>
      <c r="AM831" s="2"/>
      <c r="AN831" s="1"/>
      <c r="AO831" s="2"/>
      <c r="AR831" s="2"/>
    </row>
    <row r="832" spans="6:44" ht="13">
      <c r="F832" s="2"/>
      <c r="G832" s="2"/>
      <c r="N832" s="2"/>
      <c r="O832" s="2"/>
      <c r="P832" s="1"/>
      <c r="R832" s="1"/>
      <c r="W832" s="5"/>
      <c r="Y832" s="6"/>
      <c r="AM832" s="2"/>
      <c r="AN832" s="1"/>
      <c r="AO832" s="2"/>
      <c r="AR832" s="2"/>
    </row>
    <row r="833" spans="6:44" ht="13">
      <c r="F833" s="2"/>
      <c r="G833" s="2"/>
      <c r="N833" s="2"/>
      <c r="O833" s="2"/>
      <c r="P833" s="1"/>
      <c r="R833" s="1"/>
      <c r="W833" s="5"/>
      <c r="Y833" s="6"/>
      <c r="AM833" s="2"/>
      <c r="AN833" s="1"/>
      <c r="AO833" s="2"/>
      <c r="AR833" s="2"/>
    </row>
    <row r="834" spans="6:44" ht="13">
      <c r="F834" s="2"/>
      <c r="G834" s="2"/>
      <c r="N834" s="2"/>
      <c r="O834" s="2"/>
      <c r="P834" s="1"/>
      <c r="R834" s="1"/>
      <c r="W834" s="5"/>
      <c r="Y834" s="6"/>
      <c r="AM834" s="2"/>
      <c r="AN834" s="1"/>
      <c r="AO834" s="2"/>
      <c r="AR834" s="2"/>
    </row>
    <row r="835" spans="6:44" ht="13">
      <c r="F835" s="2"/>
      <c r="G835" s="2"/>
      <c r="N835" s="2"/>
      <c r="O835" s="2"/>
      <c r="P835" s="1"/>
      <c r="R835" s="1"/>
      <c r="W835" s="5"/>
      <c r="Y835" s="6"/>
      <c r="AM835" s="2"/>
      <c r="AN835" s="1"/>
      <c r="AO835" s="2"/>
      <c r="AR835" s="2"/>
    </row>
    <row r="836" spans="6:44" ht="13">
      <c r="F836" s="2"/>
      <c r="G836" s="2"/>
      <c r="N836" s="2"/>
      <c r="O836" s="2"/>
      <c r="P836" s="1"/>
      <c r="R836" s="1"/>
      <c r="W836" s="5"/>
      <c r="Y836" s="6"/>
      <c r="AM836" s="2"/>
      <c r="AN836" s="1"/>
      <c r="AO836" s="2"/>
      <c r="AR836" s="2"/>
    </row>
    <row r="837" spans="6:44" ht="13">
      <c r="F837" s="2"/>
      <c r="G837" s="2"/>
      <c r="N837" s="2"/>
      <c r="O837" s="2"/>
      <c r="P837" s="1"/>
      <c r="R837" s="1"/>
      <c r="W837" s="5"/>
      <c r="Y837" s="6"/>
      <c r="AM837" s="2"/>
      <c r="AN837" s="1"/>
      <c r="AO837" s="2"/>
      <c r="AR837" s="2"/>
    </row>
    <row r="838" spans="6:44" ht="13">
      <c r="F838" s="2"/>
      <c r="G838" s="2"/>
      <c r="N838" s="2"/>
      <c r="O838" s="2"/>
      <c r="P838" s="1"/>
      <c r="R838" s="1"/>
      <c r="W838" s="5"/>
      <c r="Y838" s="6"/>
      <c r="AM838" s="2"/>
      <c r="AN838" s="1"/>
      <c r="AO838" s="2"/>
      <c r="AR838" s="2"/>
    </row>
    <row r="839" spans="6:44" ht="13">
      <c r="F839" s="2"/>
      <c r="G839" s="2"/>
      <c r="N839" s="2"/>
      <c r="O839" s="2"/>
      <c r="P839" s="1"/>
      <c r="R839" s="1"/>
      <c r="W839" s="5"/>
      <c r="Y839" s="6"/>
      <c r="AM839" s="2"/>
      <c r="AN839" s="1"/>
      <c r="AO839" s="2"/>
      <c r="AR839" s="2"/>
    </row>
    <row r="840" spans="6:44" ht="13">
      <c r="F840" s="2"/>
      <c r="G840" s="2"/>
      <c r="N840" s="2"/>
      <c r="O840" s="2"/>
      <c r="P840" s="1"/>
      <c r="R840" s="1"/>
      <c r="W840" s="5"/>
      <c r="Y840" s="6"/>
      <c r="AM840" s="2"/>
      <c r="AN840" s="1"/>
      <c r="AO840" s="2"/>
      <c r="AR840" s="2"/>
    </row>
    <row r="841" spans="6:44" ht="13">
      <c r="F841" s="2"/>
      <c r="G841" s="2"/>
      <c r="N841" s="2"/>
      <c r="O841" s="2"/>
      <c r="P841" s="1"/>
      <c r="R841" s="1"/>
      <c r="W841" s="5"/>
      <c r="Y841" s="6"/>
      <c r="AM841" s="2"/>
      <c r="AN841" s="1"/>
      <c r="AO841" s="2"/>
      <c r="AR841" s="2"/>
    </row>
    <row r="842" spans="6:44" ht="13">
      <c r="F842" s="2"/>
      <c r="G842" s="2"/>
      <c r="N842" s="2"/>
      <c r="O842" s="2"/>
      <c r="P842" s="1"/>
      <c r="R842" s="1"/>
      <c r="W842" s="5"/>
      <c r="Y842" s="6"/>
      <c r="AM842" s="2"/>
      <c r="AN842" s="1"/>
      <c r="AO842" s="2"/>
      <c r="AR842" s="2"/>
    </row>
    <row r="843" spans="6:44" ht="13">
      <c r="F843" s="2"/>
      <c r="G843" s="2"/>
      <c r="N843" s="2"/>
      <c r="O843" s="2"/>
      <c r="P843" s="1"/>
      <c r="R843" s="1"/>
      <c r="W843" s="5"/>
      <c r="Y843" s="6"/>
      <c r="AM843" s="2"/>
      <c r="AN843" s="1"/>
      <c r="AO843" s="2"/>
      <c r="AR843" s="2"/>
    </row>
    <row r="844" spans="6:44" ht="13">
      <c r="F844" s="2"/>
      <c r="G844" s="2"/>
      <c r="N844" s="2"/>
      <c r="O844" s="2"/>
      <c r="P844" s="1"/>
      <c r="R844" s="1"/>
      <c r="W844" s="5"/>
      <c r="Y844" s="6"/>
      <c r="AM844" s="2"/>
      <c r="AN844" s="1"/>
      <c r="AO844" s="2"/>
      <c r="AR844" s="2"/>
    </row>
    <row r="845" spans="6:44" ht="13">
      <c r="F845" s="2"/>
      <c r="G845" s="2"/>
      <c r="N845" s="2"/>
      <c r="O845" s="2"/>
      <c r="P845" s="1"/>
      <c r="R845" s="1"/>
      <c r="W845" s="5"/>
      <c r="Y845" s="6"/>
      <c r="AM845" s="2"/>
      <c r="AN845" s="1"/>
      <c r="AO845" s="2"/>
      <c r="AR845" s="2"/>
    </row>
    <row r="846" spans="6:44" ht="13">
      <c r="F846" s="2"/>
      <c r="G846" s="2"/>
      <c r="N846" s="2"/>
      <c r="O846" s="2"/>
      <c r="P846" s="1"/>
      <c r="R846" s="1"/>
      <c r="W846" s="5"/>
      <c r="Y846" s="6"/>
      <c r="AM846" s="2"/>
      <c r="AN846" s="1"/>
      <c r="AO846" s="2"/>
      <c r="AR846" s="2"/>
    </row>
    <row r="847" spans="6:44" ht="13">
      <c r="F847" s="2"/>
      <c r="G847" s="2"/>
      <c r="N847" s="2"/>
      <c r="O847" s="2"/>
      <c r="P847" s="1"/>
      <c r="R847" s="1"/>
      <c r="W847" s="5"/>
      <c r="Y847" s="6"/>
      <c r="AM847" s="2"/>
      <c r="AN847" s="1"/>
      <c r="AO847" s="2"/>
      <c r="AR847" s="2"/>
    </row>
    <row r="848" spans="6:44" ht="13">
      <c r="F848" s="2"/>
      <c r="G848" s="2"/>
      <c r="N848" s="2"/>
      <c r="O848" s="2"/>
      <c r="P848" s="1"/>
      <c r="R848" s="1"/>
      <c r="W848" s="5"/>
      <c r="Y848" s="6"/>
      <c r="AM848" s="2"/>
      <c r="AN848" s="1"/>
      <c r="AO848" s="2"/>
      <c r="AR848" s="2"/>
    </row>
    <row r="849" spans="6:44" ht="13">
      <c r="F849" s="2"/>
      <c r="G849" s="2"/>
      <c r="N849" s="2"/>
      <c r="O849" s="2"/>
      <c r="P849" s="1"/>
      <c r="R849" s="1"/>
      <c r="W849" s="5"/>
      <c r="Y849" s="6"/>
      <c r="AM849" s="2"/>
      <c r="AN849" s="1"/>
      <c r="AO849" s="2"/>
      <c r="AR849" s="2"/>
    </row>
    <row r="850" spans="6:44" ht="13">
      <c r="F850" s="2"/>
      <c r="G850" s="2"/>
      <c r="N850" s="2"/>
      <c r="O850" s="2"/>
      <c r="P850" s="1"/>
      <c r="R850" s="1"/>
      <c r="W850" s="5"/>
      <c r="Y850" s="6"/>
      <c r="AM850" s="2"/>
      <c r="AN850" s="1"/>
      <c r="AO850" s="2"/>
      <c r="AR850" s="2"/>
    </row>
    <row r="851" spans="6:44" ht="13">
      <c r="F851" s="2"/>
      <c r="G851" s="2"/>
      <c r="N851" s="2"/>
      <c r="O851" s="2"/>
      <c r="P851" s="1"/>
      <c r="R851" s="1"/>
      <c r="W851" s="5"/>
      <c r="Y851" s="6"/>
      <c r="AM851" s="2"/>
      <c r="AN851" s="1"/>
      <c r="AO851" s="2"/>
      <c r="AR851" s="2"/>
    </row>
    <row r="852" spans="6:44" ht="13">
      <c r="F852" s="2"/>
      <c r="G852" s="2"/>
      <c r="N852" s="2"/>
      <c r="O852" s="2"/>
      <c r="P852" s="1"/>
      <c r="R852" s="1"/>
      <c r="W852" s="5"/>
      <c r="Y852" s="6"/>
      <c r="AM852" s="2"/>
      <c r="AN852" s="1"/>
      <c r="AO852" s="2"/>
      <c r="AR852" s="2"/>
    </row>
    <row r="853" spans="6:44" ht="13">
      <c r="F853" s="2"/>
      <c r="G853" s="2"/>
      <c r="N853" s="2"/>
      <c r="O853" s="2"/>
      <c r="P853" s="1"/>
      <c r="R853" s="1"/>
      <c r="W853" s="5"/>
      <c r="Y853" s="6"/>
      <c r="AM853" s="2"/>
      <c r="AN853" s="1"/>
      <c r="AO853" s="2"/>
      <c r="AR853" s="2"/>
    </row>
    <row r="854" spans="6:44" ht="13">
      <c r="F854" s="2"/>
      <c r="G854" s="2"/>
      <c r="N854" s="2"/>
      <c r="O854" s="2"/>
      <c r="P854" s="1"/>
      <c r="R854" s="1"/>
      <c r="W854" s="5"/>
      <c r="Y854" s="6"/>
      <c r="AM854" s="2"/>
      <c r="AN854" s="1"/>
      <c r="AO854" s="2"/>
      <c r="AR854" s="2"/>
    </row>
    <row r="855" spans="6:44" ht="13">
      <c r="F855" s="2"/>
      <c r="G855" s="2"/>
      <c r="N855" s="2"/>
      <c r="O855" s="2"/>
      <c r="P855" s="1"/>
      <c r="R855" s="1"/>
      <c r="W855" s="5"/>
      <c r="Y855" s="6"/>
      <c r="AM855" s="2"/>
      <c r="AN855" s="1"/>
      <c r="AO855" s="2"/>
      <c r="AR855" s="2"/>
    </row>
    <row r="856" spans="6:44" ht="13">
      <c r="F856" s="2"/>
      <c r="G856" s="2"/>
      <c r="N856" s="2"/>
      <c r="O856" s="2"/>
      <c r="P856" s="1"/>
      <c r="R856" s="1"/>
      <c r="W856" s="5"/>
      <c r="Y856" s="6"/>
      <c r="AM856" s="2"/>
      <c r="AN856" s="1"/>
      <c r="AO856" s="2"/>
      <c r="AR856" s="2"/>
    </row>
    <row r="857" spans="6:44" ht="13">
      <c r="F857" s="2"/>
      <c r="G857" s="2"/>
      <c r="N857" s="2"/>
      <c r="O857" s="2"/>
      <c r="P857" s="1"/>
      <c r="R857" s="1"/>
      <c r="W857" s="5"/>
      <c r="Y857" s="6"/>
      <c r="AM857" s="2"/>
      <c r="AN857" s="1"/>
      <c r="AO857" s="2"/>
      <c r="AR857" s="2"/>
    </row>
    <row r="858" spans="6:44" ht="13">
      <c r="F858" s="2"/>
      <c r="G858" s="2"/>
      <c r="N858" s="2"/>
      <c r="O858" s="2"/>
      <c r="P858" s="1"/>
      <c r="R858" s="1"/>
      <c r="W858" s="5"/>
      <c r="Y858" s="6"/>
      <c r="AM858" s="2"/>
      <c r="AN858" s="1"/>
      <c r="AO858" s="2"/>
      <c r="AR858" s="2"/>
    </row>
    <row r="859" spans="6:44" ht="13">
      <c r="F859" s="2"/>
      <c r="G859" s="2"/>
      <c r="N859" s="2"/>
      <c r="O859" s="2"/>
      <c r="P859" s="1"/>
      <c r="R859" s="1"/>
      <c r="W859" s="5"/>
      <c r="Y859" s="6"/>
      <c r="AM859" s="2"/>
      <c r="AN859" s="1"/>
      <c r="AO859" s="2"/>
      <c r="AR859" s="2"/>
    </row>
    <row r="860" spans="6:44" ht="13">
      <c r="F860" s="2"/>
      <c r="G860" s="2"/>
      <c r="N860" s="2"/>
      <c r="O860" s="2"/>
      <c r="P860" s="1"/>
      <c r="R860" s="1"/>
      <c r="W860" s="5"/>
      <c r="Y860" s="6"/>
      <c r="AM860" s="2"/>
      <c r="AN860" s="1"/>
      <c r="AO860" s="2"/>
      <c r="AR860" s="2"/>
    </row>
    <row r="861" spans="6:44" ht="13">
      <c r="F861" s="2"/>
      <c r="G861" s="2"/>
      <c r="N861" s="2"/>
      <c r="O861" s="2"/>
      <c r="P861" s="1"/>
      <c r="R861" s="1"/>
      <c r="W861" s="5"/>
      <c r="Y861" s="6"/>
      <c r="AM861" s="2"/>
      <c r="AN861" s="1"/>
      <c r="AO861" s="2"/>
      <c r="AR861" s="2"/>
    </row>
    <row r="862" spans="6:44" ht="13">
      <c r="F862" s="2"/>
      <c r="G862" s="2"/>
      <c r="N862" s="2"/>
      <c r="O862" s="2"/>
      <c r="P862" s="1"/>
      <c r="R862" s="1"/>
      <c r="W862" s="5"/>
      <c r="Y862" s="6"/>
      <c r="AM862" s="2"/>
      <c r="AN862" s="1"/>
      <c r="AO862" s="2"/>
      <c r="AR862" s="2"/>
    </row>
    <row r="863" spans="6:44" ht="13">
      <c r="F863" s="2"/>
      <c r="G863" s="2"/>
      <c r="N863" s="2"/>
      <c r="O863" s="2"/>
      <c r="P863" s="1"/>
      <c r="R863" s="1"/>
      <c r="W863" s="5"/>
      <c r="Y863" s="6"/>
      <c r="AM863" s="2"/>
      <c r="AN863" s="1"/>
      <c r="AO863" s="2"/>
      <c r="AR863" s="2"/>
    </row>
    <row r="864" spans="6:44" ht="13">
      <c r="F864" s="2"/>
      <c r="G864" s="2"/>
      <c r="N864" s="2"/>
      <c r="O864" s="2"/>
      <c r="P864" s="1"/>
      <c r="R864" s="1"/>
      <c r="W864" s="5"/>
      <c r="Y864" s="6"/>
      <c r="AM864" s="2"/>
      <c r="AN864" s="1"/>
      <c r="AO864" s="2"/>
      <c r="AR864" s="2"/>
    </row>
    <row r="865" spans="6:44" ht="13">
      <c r="F865" s="2"/>
      <c r="G865" s="2"/>
      <c r="N865" s="2"/>
      <c r="O865" s="2"/>
      <c r="P865" s="1"/>
      <c r="R865" s="1"/>
      <c r="W865" s="5"/>
      <c r="Y865" s="6"/>
      <c r="AM865" s="2"/>
      <c r="AN865" s="1"/>
      <c r="AO865" s="2"/>
      <c r="AR865" s="2"/>
    </row>
    <row r="866" spans="6:44" ht="13">
      <c r="F866" s="2"/>
      <c r="G866" s="2"/>
      <c r="N866" s="2"/>
      <c r="O866" s="2"/>
      <c r="P866" s="1"/>
      <c r="R866" s="1"/>
      <c r="W866" s="5"/>
      <c r="Y866" s="6"/>
      <c r="AM866" s="2"/>
      <c r="AN866" s="1"/>
      <c r="AO866" s="2"/>
      <c r="AR866" s="2"/>
    </row>
    <row r="867" spans="6:44" ht="13">
      <c r="F867" s="2"/>
      <c r="G867" s="2"/>
      <c r="N867" s="2"/>
      <c r="O867" s="2"/>
      <c r="P867" s="1"/>
      <c r="R867" s="1"/>
      <c r="W867" s="5"/>
      <c r="Y867" s="6"/>
      <c r="AM867" s="2"/>
      <c r="AN867" s="1"/>
      <c r="AO867" s="2"/>
      <c r="AR867" s="2"/>
    </row>
    <row r="868" spans="6:44" ht="13">
      <c r="F868" s="2"/>
      <c r="G868" s="2"/>
      <c r="N868" s="2"/>
      <c r="O868" s="2"/>
      <c r="P868" s="1"/>
      <c r="R868" s="1"/>
      <c r="W868" s="5"/>
      <c r="Y868" s="6"/>
      <c r="AM868" s="2"/>
      <c r="AN868" s="1"/>
      <c r="AO868" s="2"/>
      <c r="AR868" s="2"/>
    </row>
    <row r="869" spans="6:44" ht="13">
      <c r="F869" s="2"/>
      <c r="G869" s="2"/>
      <c r="N869" s="2"/>
      <c r="O869" s="2"/>
      <c r="P869" s="1"/>
      <c r="R869" s="1"/>
      <c r="W869" s="5"/>
      <c r="Y869" s="6"/>
      <c r="AM869" s="2"/>
      <c r="AN869" s="1"/>
      <c r="AO869" s="2"/>
      <c r="AR869" s="2"/>
    </row>
    <row r="870" spans="6:44" ht="13">
      <c r="F870" s="2"/>
      <c r="G870" s="2"/>
      <c r="N870" s="2"/>
      <c r="O870" s="2"/>
      <c r="P870" s="1"/>
      <c r="R870" s="1"/>
      <c r="W870" s="5"/>
      <c r="Y870" s="6"/>
      <c r="AM870" s="2"/>
      <c r="AN870" s="1"/>
      <c r="AO870" s="2"/>
      <c r="AR870" s="2"/>
    </row>
    <row r="871" spans="6:44" ht="13">
      <c r="F871" s="2"/>
      <c r="G871" s="2"/>
      <c r="N871" s="2"/>
      <c r="O871" s="2"/>
      <c r="P871" s="1"/>
      <c r="R871" s="1"/>
      <c r="W871" s="5"/>
      <c r="Y871" s="6"/>
      <c r="AM871" s="2"/>
      <c r="AN871" s="1"/>
      <c r="AO871" s="2"/>
      <c r="AR871" s="2"/>
    </row>
    <row r="872" spans="6:44" ht="13">
      <c r="F872" s="2"/>
      <c r="G872" s="2"/>
      <c r="N872" s="2"/>
      <c r="O872" s="2"/>
      <c r="P872" s="1"/>
      <c r="R872" s="1"/>
      <c r="W872" s="5"/>
      <c r="Y872" s="6"/>
      <c r="AM872" s="2"/>
      <c r="AN872" s="1"/>
      <c r="AO872" s="2"/>
      <c r="AR872" s="2"/>
    </row>
    <row r="873" spans="6:44" ht="13">
      <c r="F873" s="2"/>
      <c r="G873" s="2"/>
      <c r="N873" s="2"/>
      <c r="O873" s="2"/>
      <c r="P873" s="1"/>
      <c r="R873" s="1"/>
      <c r="W873" s="5"/>
      <c r="Y873" s="6"/>
      <c r="AM873" s="2"/>
      <c r="AN873" s="1"/>
      <c r="AO873" s="2"/>
      <c r="AR873" s="2"/>
    </row>
    <row r="874" spans="6:44" ht="13">
      <c r="F874" s="2"/>
      <c r="G874" s="2"/>
      <c r="N874" s="2"/>
      <c r="O874" s="2"/>
      <c r="P874" s="1"/>
      <c r="R874" s="1"/>
      <c r="W874" s="5"/>
      <c r="Y874" s="6"/>
      <c r="AM874" s="2"/>
      <c r="AN874" s="1"/>
      <c r="AO874" s="2"/>
      <c r="AR874" s="2"/>
    </row>
    <row r="875" spans="6:44" ht="13">
      <c r="F875" s="2"/>
      <c r="G875" s="2"/>
      <c r="N875" s="2"/>
      <c r="O875" s="2"/>
      <c r="P875" s="1"/>
      <c r="R875" s="1"/>
      <c r="W875" s="5"/>
      <c r="Y875" s="6"/>
      <c r="AM875" s="2"/>
      <c r="AN875" s="1"/>
      <c r="AO875" s="2"/>
      <c r="AR875" s="2"/>
    </row>
    <row r="876" spans="6:44" ht="13">
      <c r="F876" s="2"/>
      <c r="G876" s="2"/>
      <c r="N876" s="2"/>
      <c r="O876" s="2"/>
      <c r="P876" s="1"/>
      <c r="R876" s="1"/>
      <c r="W876" s="5"/>
      <c r="Y876" s="6"/>
      <c r="AM876" s="2"/>
      <c r="AN876" s="1"/>
      <c r="AO876" s="2"/>
      <c r="AR876" s="2"/>
    </row>
    <row r="877" spans="6:44" ht="13">
      <c r="F877" s="2"/>
      <c r="G877" s="2"/>
      <c r="N877" s="2"/>
      <c r="O877" s="2"/>
      <c r="P877" s="1"/>
      <c r="R877" s="1"/>
      <c r="W877" s="5"/>
      <c r="Y877" s="6"/>
      <c r="AM877" s="2"/>
      <c r="AN877" s="1"/>
      <c r="AO877" s="2"/>
      <c r="AR877" s="2"/>
    </row>
    <row r="878" spans="6:44" ht="13">
      <c r="F878" s="2"/>
      <c r="G878" s="2"/>
      <c r="N878" s="2"/>
      <c r="O878" s="2"/>
      <c r="P878" s="1"/>
      <c r="R878" s="1"/>
      <c r="W878" s="5"/>
      <c r="Y878" s="6"/>
      <c r="AM878" s="2"/>
      <c r="AN878" s="1"/>
      <c r="AO878" s="2"/>
      <c r="AR878" s="2"/>
    </row>
    <row r="879" spans="6:44" ht="13">
      <c r="F879" s="2"/>
      <c r="G879" s="2"/>
      <c r="N879" s="2"/>
      <c r="O879" s="2"/>
      <c r="P879" s="1"/>
      <c r="R879" s="1"/>
      <c r="W879" s="5"/>
      <c r="Y879" s="6"/>
      <c r="AM879" s="2"/>
      <c r="AN879" s="1"/>
      <c r="AO879" s="2"/>
      <c r="AR879" s="2"/>
    </row>
    <row r="880" spans="6:44" ht="13">
      <c r="F880" s="2"/>
      <c r="G880" s="2"/>
      <c r="N880" s="2"/>
      <c r="O880" s="2"/>
      <c r="P880" s="1"/>
      <c r="R880" s="1"/>
      <c r="W880" s="5"/>
      <c r="Y880" s="6"/>
      <c r="AM880" s="2"/>
      <c r="AN880" s="1"/>
      <c r="AO880" s="2"/>
      <c r="AR880" s="2"/>
    </row>
    <row r="881" spans="6:44" ht="13">
      <c r="F881" s="2"/>
      <c r="G881" s="2"/>
      <c r="N881" s="2"/>
      <c r="O881" s="2"/>
      <c r="P881" s="1"/>
      <c r="R881" s="1"/>
      <c r="W881" s="5"/>
      <c r="Y881" s="6"/>
      <c r="AM881" s="2"/>
      <c r="AN881" s="1"/>
      <c r="AO881" s="2"/>
      <c r="AR881" s="2"/>
    </row>
    <row r="882" spans="6:44" ht="13">
      <c r="F882" s="2"/>
      <c r="G882" s="2"/>
      <c r="N882" s="2"/>
      <c r="O882" s="2"/>
      <c r="P882" s="1"/>
      <c r="R882" s="1"/>
      <c r="W882" s="5"/>
      <c r="Y882" s="6"/>
      <c r="AM882" s="2"/>
      <c r="AN882" s="1"/>
      <c r="AO882" s="2"/>
      <c r="AR882" s="2"/>
    </row>
    <row r="883" spans="6:44" ht="13">
      <c r="F883" s="2"/>
      <c r="G883" s="2"/>
      <c r="N883" s="2"/>
      <c r="O883" s="2"/>
      <c r="P883" s="1"/>
      <c r="R883" s="1"/>
      <c r="W883" s="5"/>
      <c r="Y883" s="6"/>
      <c r="AM883" s="2"/>
      <c r="AN883" s="1"/>
      <c r="AO883" s="2"/>
      <c r="AR883" s="2"/>
    </row>
    <row r="884" spans="6:44" ht="13">
      <c r="F884" s="2"/>
      <c r="G884" s="2"/>
      <c r="N884" s="2"/>
      <c r="O884" s="2"/>
      <c r="P884" s="1"/>
      <c r="R884" s="1"/>
      <c r="W884" s="5"/>
      <c r="Y884" s="6"/>
      <c r="AM884" s="2"/>
      <c r="AN884" s="1"/>
      <c r="AO884" s="2"/>
      <c r="AR884" s="2"/>
    </row>
    <row r="885" spans="6:44" ht="13">
      <c r="F885" s="2"/>
      <c r="G885" s="2"/>
      <c r="N885" s="2"/>
      <c r="O885" s="2"/>
      <c r="P885" s="1"/>
      <c r="R885" s="1"/>
      <c r="W885" s="5"/>
      <c r="Y885" s="6"/>
      <c r="AM885" s="2"/>
      <c r="AN885" s="1"/>
      <c r="AO885" s="2"/>
      <c r="AR885" s="2"/>
    </row>
    <row r="886" spans="6:44" ht="13">
      <c r="F886" s="2"/>
      <c r="G886" s="2"/>
      <c r="N886" s="2"/>
      <c r="O886" s="2"/>
      <c r="P886" s="1"/>
      <c r="R886" s="1"/>
      <c r="W886" s="5"/>
      <c r="Y886" s="6"/>
      <c r="AM886" s="2"/>
      <c r="AN886" s="1"/>
      <c r="AO886" s="2"/>
      <c r="AR886" s="2"/>
    </row>
    <row r="887" spans="6:44" ht="13">
      <c r="F887" s="2"/>
      <c r="G887" s="2"/>
      <c r="N887" s="2"/>
      <c r="O887" s="2"/>
      <c r="P887" s="1"/>
      <c r="R887" s="1"/>
      <c r="W887" s="5"/>
      <c r="Y887" s="6"/>
      <c r="AM887" s="2"/>
      <c r="AN887" s="1"/>
      <c r="AO887" s="2"/>
      <c r="AR887" s="2"/>
    </row>
    <row r="888" spans="6:44" ht="13">
      <c r="F888" s="2"/>
      <c r="G888" s="2"/>
      <c r="N888" s="2"/>
      <c r="O888" s="2"/>
      <c r="P888" s="1"/>
      <c r="R888" s="1"/>
      <c r="W888" s="5"/>
      <c r="Y888" s="6"/>
      <c r="AM888" s="2"/>
      <c r="AN888" s="1"/>
      <c r="AO888" s="2"/>
      <c r="AR888" s="2"/>
    </row>
    <row r="889" spans="6:44" ht="13">
      <c r="F889" s="2"/>
      <c r="G889" s="2"/>
      <c r="N889" s="2"/>
      <c r="O889" s="2"/>
      <c r="P889" s="1"/>
      <c r="R889" s="1"/>
      <c r="W889" s="5"/>
      <c r="Y889" s="6"/>
      <c r="AM889" s="2"/>
      <c r="AN889" s="1"/>
      <c r="AO889" s="2"/>
      <c r="AR889" s="2"/>
    </row>
    <row r="890" spans="6:44" ht="13">
      <c r="F890" s="2"/>
      <c r="G890" s="2"/>
      <c r="N890" s="2"/>
      <c r="O890" s="2"/>
      <c r="P890" s="1"/>
      <c r="R890" s="1"/>
      <c r="W890" s="5"/>
      <c r="Y890" s="6"/>
      <c r="AM890" s="2"/>
      <c r="AN890" s="1"/>
      <c r="AO890" s="2"/>
      <c r="AR890" s="2"/>
    </row>
    <row r="891" spans="6:44" ht="13">
      <c r="F891" s="2"/>
      <c r="G891" s="2"/>
      <c r="N891" s="2"/>
      <c r="O891" s="2"/>
      <c r="P891" s="1"/>
      <c r="R891" s="1"/>
      <c r="W891" s="5"/>
      <c r="Y891" s="6"/>
      <c r="AM891" s="2"/>
      <c r="AN891" s="1"/>
      <c r="AO891" s="2"/>
      <c r="AR891" s="2"/>
    </row>
    <row r="892" spans="6:44" ht="13">
      <c r="F892" s="2"/>
      <c r="G892" s="2"/>
      <c r="N892" s="2"/>
      <c r="O892" s="2"/>
      <c r="P892" s="1"/>
      <c r="R892" s="1"/>
      <c r="W892" s="5"/>
      <c r="Y892" s="6"/>
      <c r="AM892" s="2"/>
      <c r="AN892" s="1"/>
      <c r="AO892" s="2"/>
      <c r="AR892" s="2"/>
    </row>
    <row r="893" spans="6:44" ht="13">
      <c r="F893" s="2"/>
      <c r="G893" s="2"/>
      <c r="N893" s="2"/>
      <c r="O893" s="2"/>
      <c r="P893" s="1"/>
      <c r="R893" s="1"/>
      <c r="W893" s="5"/>
      <c r="Y893" s="6"/>
      <c r="AM893" s="2"/>
      <c r="AN893" s="1"/>
      <c r="AO893" s="2"/>
      <c r="AR893" s="2"/>
    </row>
    <row r="894" spans="6:44" ht="13">
      <c r="F894" s="2"/>
      <c r="G894" s="2"/>
      <c r="N894" s="2"/>
      <c r="O894" s="2"/>
      <c r="P894" s="1"/>
      <c r="R894" s="1"/>
      <c r="W894" s="5"/>
      <c r="Y894" s="6"/>
      <c r="AM894" s="2"/>
      <c r="AN894" s="1"/>
      <c r="AO894" s="2"/>
      <c r="AR894" s="2"/>
    </row>
    <row r="895" spans="6:44" ht="13">
      <c r="F895" s="2"/>
      <c r="G895" s="2"/>
      <c r="N895" s="2"/>
      <c r="O895" s="2"/>
      <c r="P895" s="1"/>
      <c r="R895" s="1"/>
      <c r="W895" s="5"/>
      <c r="Y895" s="6"/>
      <c r="AM895" s="2"/>
      <c r="AN895" s="1"/>
      <c r="AO895" s="2"/>
      <c r="AR895" s="2"/>
    </row>
    <row r="896" spans="6:44" ht="13">
      <c r="F896" s="2"/>
      <c r="G896" s="2"/>
      <c r="N896" s="2"/>
      <c r="O896" s="2"/>
      <c r="P896" s="1"/>
      <c r="R896" s="1"/>
      <c r="W896" s="5"/>
      <c r="Y896" s="6"/>
      <c r="AM896" s="2"/>
      <c r="AN896" s="1"/>
      <c r="AO896" s="2"/>
      <c r="AR896" s="2"/>
    </row>
    <row r="897" spans="6:44" ht="13">
      <c r="F897" s="2"/>
      <c r="G897" s="2"/>
      <c r="N897" s="2"/>
      <c r="O897" s="2"/>
      <c r="P897" s="1"/>
      <c r="R897" s="1"/>
      <c r="W897" s="5"/>
      <c r="Y897" s="6"/>
      <c r="AM897" s="2"/>
      <c r="AN897" s="1"/>
      <c r="AO897" s="2"/>
      <c r="AR897" s="2"/>
    </row>
    <row r="898" spans="6:44" ht="13">
      <c r="F898" s="2"/>
      <c r="G898" s="2"/>
      <c r="N898" s="2"/>
      <c r="O898" s="2"/>
      <c r="P898" s="1"/>
      <c r="R898" s="1"/>
      <c r="W898" s="5"/>
      <c r="Y898" s="6"/>
      <c r="AM898" s="2"/>
      <c r="AN898" s="1"/>
      <c r="AO898" s="2"/>
      <c r="AR898" s="2"/>
    </row>
    <row r="899" spans="6:44" ht="13">
      <c r="F899" s="2"/>
      <c r="G899" s="2"/>
      <c r="N899" s="2"/>
      <c r="O899" s="2"/>
      <c r="P899" s="1"/>
      <c r="R899" s="1"/>
      <c r="W899" s="5"/>
      <c r="Y899" s="6"/>
      <c r="AM899" s="2"/>
      <c r="AN899" s="1"/>
      <c r="AO899" s="2"/>
      <c r="AR899" s="2"/>
    </row>
    <row r="900" spans="6:44" ht="13">
      <c r="F900" s="2"/>
      <c r="G900" s="2"/>
      <c r="N900" s="2"/>
      <c r="O900" s="2"/>
      <c r="P900" s="1"/>
      <c r="R900" s="1"/>
      <c r="W900" s="5"/>
      <c r="Y900" s="6"/>
      <c r="AM900" s="2"/>
      <c r="AN900" s="1"/>
      <c r="AO900" s="2"/>
      <c r="AR900" s="2"/>
    </row>
    <row r="901" spans="6:44" ht="13">
      <c r="F901" s="2"/>
      <c r="G901" s="2"/>
      <c r="N901" s="2"/>
      <c r="O901" s="2"/>
      <c r="P901" s="1"/>
      <c r="R901" s="1"/>
      <c r="W901" s="5"/>
      <c r="Y901" s="6"/>
      <c r="AM901" s="2"/>
      <c r="AN901" s="1"/>
      <c r="AO901" s="2"/>
      <c r="AR901" s="2"/>
    </row>
    <row r="902" spans="6:44" ht="13">
      <c r="F902" s="2"/>
      <c r="G902" s="2"/>
      <c r="N902" s="2"/>
      <c r="O902" s="2"/>
      <c r="P902" s="1"/>
      <c r="R902" s="1"/>
      <c r="W902" s="5"/>
      <c r="Y902" s="6"/>
      <c r="AM902" s="2"/>
      <c r="AN902" s="1"/>
      <c r="AO902" s="2"/>
      <c r="AR902" s="2"/>
    </row>
    <row r="903" spans="6:44" ht="13">
      <c r="F903" s="2"/>
      <c r="G903" s="2"/>
      <c r="N903" s="2"/>
      <c r="O903" s="2"/>
      <c r="P903" s="1"/>
      <c r="R903" s="1"/>
      <c r="W903" s="5"/>
      <c r="Y903" s="6"/>
      <c r="AM903" s="2"/>
      <c r="AN903" s="1"/>
      <c r="AO903" s="2"/>
      <c r="AR903" s="2"/>
    </row>
    <row r="904" spans="6:44" ht="13">
      <c r="F904" s="2"/>
      <c r="G904" s="2"/>
      <c r="N904" s="2"/>
      <c r="O904" s="2"/>
      <c r="P904" s="1"/>
      <c r="R904" s="1"/>
      <c r="W904" s="5"/>
      <c r="Y904" s="6"/>
      <c r="AM904" s="2"/>
      <c r="AN904" s="1"/>
      <c r="AO904" s="2"/>
      <c r="AR904" s="2"/>
    </row>
    <row r="905" spans="6:44" ht="13">
      <c r="F905" s="2"/>
      <c r="G905" s="2"/>
      <c r="N905" s="2"/>
      <c r="O905" s="2"/>
      <c r="P905" s="1"/>
      <c r="R905" s="1"/>
      <c r="W905" s="5"/>
      <c r="Y905" s="6"/>
      <c r="AM905" s="2"/>
      <c r="AN905" s="1"/>
      <c r="AO905" s="2"/>
      <c r="AR905" s="2"/>
    </row>
    <row r="906" spans="6:44" ht="13">
      <c r="F906" s="2"/>
      <c r="G906" s="2"/>
      <c r="N906" s="2"/>
      <c r="O906" s="2"/>
      <c r="P906" s="1"/>
      <c r="R906" s="1"/>
      <c r="W906" s="5"/>
      <c r="Y906" s="6"/>
      <c r="AM906" s="2"/>
      <c r="AN906" s="1"/>
      <c r="AO906" s="2"/>
      <c r="AR906" s="2"/>
    </row>
    <row r="907" spans="6:44" ht="13">
      <c r="F907" s="2"/>
      <c r="G907" s="2"/>
      <c r="N907" s="2"/>
      <c r="O907" s="2"/>
      <c r="P907" s="1"/>
      <c r="R907" s="1"/>
      <c r="W907" s="5"/>
      <c r="Y907" s="6"/>
      <c r="AM907" s="2"/>
      <c r="AN907" s="1"/>
      <c r="AO907" s="2"/>
      <c r="AR907" s="2"/>
    </row>
    <row r="908" spans="6:44" ht="13">
      <c r="F908" s="2"/>
      <c r="G908" s="2"/>
      <c r="N908" s="2"/>
      <c r="O908" s="2"/>
      <c r="P908" s="1"/>
      <c r="R908" s="1"/>
      <c r="W908" s="5"/>
      <c r="Y908" s="6"/>
      <c r="AM908" s="2"/>
      <c r="AN908" s="1"/>
      <c r="AO908" s="2"/>
      <c r="AR908" s="2"/>
    </row>
    <row r="909" spans="6:44" ht="13">
      <c r="F909" s="2"/>
      <c r="G909" s="2"/>
      <c r="N909" s="2"/>
      <c r="O909" s="2"/>
      <c r="P909" s="1"/>
      <c r="R909" s="1"/>
      <c r="W909" s="5"/>
      <c r="Y909" s="6"/>
      <c r="AM909" s="2"/>
      <c r="AN909" s="1"/>
      <c r="AO909" s="2"/>
      <c r="AR909" s="2"/>
    </row>
    <row r="910" spans="6:44" ht="13">
      <c r="F910" s="2"/>
      <c r="G910" s="2"/>
      <c r="N910" s="2"/>
      <c r="O910" s="2"/>
      <c r="P910" s="1"/>
      <c r="R910" s="1"/>
      <c r="W910" s="5"/>
      <c r="Y910" s="6"/>
      <c r="AM910" s="2"/>
      <c r="AN910" s="1"/>
      <c r="AO910" s="2"/>
      <c r="AR910" s="2"/>
    </row>
    <row r="911" spans="6:44" ht="13">
      <c r="F911" s="2"/>
      <c r="G911" s="2"/>
      <c r="N911" s="2"/>
      <c r="O911" s="2"/>
      <c r="P911" s="1"/>
      <c r="R911" s="1"/>
      <c r="W911" s="5"/>
      <c r="Y911" s="6"/>
      <c r="AM911" s="2"/>
      <c r="AN911" s="1"/>
      <c r="AO911" s="2"/>
      <c r="AR911" s="2"/>
    </row>
    <row r="912" spans="6:44" ht="13">
      <c r="F912" s="2"/>
      <c r="G912" s="2"/>
      <c r="N912" s="2"/>
      <c r="O912" s="2"/>
      <c r="P912" s="1"/>
      <c r="R912" s="1"/>
      <c r="W912" s="5"/>
      <c r="Y912" s="6"/>
      <c r="AM912" s="2"/>
      <c r="AN912" s="1"/>
      <c r="AO912" s="2"/>
      <c r="AR912" s="2"/>
    </row>
    <row r="913" spans="6:44" ht="13">
      <c r="F913" s="2"/>
      <c r="G913" s="2"/>
      <c r="N913" s="2"/>
      <c r="O913" s="2"/>
      <c r="P913" s="1"/>
      <c r="R913" s="1"/>
      <c r="W913" s="5"/>
      <c r="Y913" s="6"/>
      <c r="AM913" s="2"/>
      <c r="AN913" s="1"/>
      <c r="AO913" s="2"/>
      <c r="AR913" s="2"/>
    </row>
    <row r="914" spans="6:44" ht="13">
      <c r="F914" s="2"/>
      <c r="G914" s="2"/>
      <c r="N914" s="2"/>
      <c r="O914" s="2"/>
      <c r="P914" s="1"/>
      <c r="R914" s="1"/>
      <c r="W914" s="5"/>
      <c r="Y914" s="6"/>
      <c r="AM914" s="2"/>
      <c r="AN914" s="1"/>
      <c r="AO914" s="2"/>
      <c r="AR914" s="2"/>
    </row>
    <row r="915" spans="6:44" ht="13">
      <c r="F915" s="2"/>
      <c r="G915" s="2"/>
      <c r="N915" s="2"/>
      <c r="O915" s="2"/>
      <c r="P915" s="1"/>
      <c r="R915" s="1"/>
      <c r="W915" s="5"/>
      <c r="Y915" s="6"/>
      <c r="AM915" s="2"/>
      <c r="AN915" s="1"/>
      <c r="AO915" s="2"/>
      <c r="AR915" s="2"/>
    </row>
    <row r="916" spans="6:44" ht="13">
      <c r="F916" s="2"/>
      <c r="G916" s="2"/>
      <c r="N916" s="2"/>
      <c r="O916" s="2"/>
      <c r="P916" s="1"/>
      <c r="R916" s="1"/>
      <c r="W916" s="5"/>
      <c r="Y916" s="6"/>
      <c r="AM916" s="2"/>
      <c r="AN916" s="1"/>
      <c r="AO916" s="2"/>
      <c r="AR916" s="2"/>
    </row>
    <row r="917" spans="6:44" ht="13">
      <c r="F917" s="2"/>
      <c r="G917" s="2"/>
      <c r="N917" s="2"/>
      <c r="O917" s="2"/>
      <c r="P917" s="1"/>
      <c r="R917" s="1"/>
      <c r="W917" s="5"/>
      <c r="Y917" s="6"/>
      <c r="AM917" s="2"/>
      <c r="AN917" s="1"/>
      <c r="AO917" s="2"/>
      <c r="AR917" s="2"/>
    </row>
    <row r="918" spans="6:44" ht="13">
      <c r="F918" s="2"/>
      <c r="G918" s="2"/>
      <c r="N918" s="2"/>
      <c r="O918" s="2"/>
      <c r="P918" s="1"/>
      <c r="R918" s="1"/>
      <c r="W918" s="5"/>
      <c r="Y918" s="6"/>
      <c r="AM918" s="2"/>
      <c r="AN918" s="1"/>
      <c r="AO918" s="2"/>
      <c r="AR918" s="2"/>
    </row>
    <row r="919" spans="6:44" ht="13">
      <c r="F919" s="2"/>
      <c r="G919" s="2"/>
      <c r="N919" s="2"/>
      <c r="O919" s="2"/>
      <c r="P919" s="1"/>
      <c r="R919" s="1"/>
      <c r="W919" s="5"/>
      <c r="Y919" s="6"/>
      <c r="AM919" s="2"/>
      <c r="AN919" s="1"/>
      <c r="AO919" s="2"/>
      <c r="AR919" s="2"/>
    </row>
    <row r="920" spans="6:44" ht="13">
      <c r="F920" s="2"/>
      <c r="G920" s="2"/>
      <c r="N920" s="2"/>
      <c r="O920" s="2"/>
      <c r="P920" s="1"/>
      <c r="R920" s="1"/>
      <c r="W920" s="5"/>
      <c r="Y920" s="6"/>
      <c r="AM920" s="2"/>
      <c r="AN920" s="1"/>
      <c r="AO920" s="2"/>
      <c r="AR920" s="2"/>
    </row>
    <row r="921" spans="6:44" ht="13">
      <c r="F921" s="2"/>
      <c r="G921" s="2"/>
      <c r="N921" s="2"/>
      <c r="O921" s="2"/>
      <c r="P921" s="1"/>
      <c r="R921" s="1"/>
      <c r="W921" s="5"/>
      <c r="Y921" s="6"/>
      <c r="AM921" s="2"/>
      <c r="AN921" s="1"/>
      <c r="AO921" s="2"/>
      <c r="AR921" s="2"/>
    </row>
    <row r="922" spans="6:44" ht="13">
      <c r="F922" s="2"/>
      <c r="G922" s="2"/>
      <c r="N922" s="2"/>
      <c r="O922" s="2"/>
      <c r="P922" s="1"/>
      <c r="R922" s="1"/>
      <c r="W922" s="5"/>
      <c r="Y922" s="6"/>
      <c r="AM922" s="2"/>
      <c r="AN922" s="1"/>
      <c r="AO922" s="2"/>
      <c r="AR922" s="2"/>
    </row>
    <row r="923" spans="6:44" ht="13">
      <c r="F923" s="2"/>
      <c r="G923" s="2"/>
      <c r="N923" s="2"/>
      <c r="O923" s="2"/>
      <c r="P923" s="1"/>
      <c r="R923" s="1"/>
      <c r="W923" s="5"/>
      <c r="Y923" s="6"/>
      <c r="AM923" s="2"/>
      <c r="AN923" s="1"/>
      <c r="AO923" s="2"/>
      <c r="AR923" s="2"/>
    </row>
    <row r="924" spans="6:44" ht="13">
      <c r="F924" s="2"/>
      <c r="G924" s="2"/>
      <c r="N924" s="2"/>
      <c r="O924" s="2"/>
      <c r="P924" s="1"/>
      <c r="R924" s="1"/>
      <c r="W924" s="5"/>
      <c r="Y924" s="6"/>
      <c r="AM924" s="2"/>
      <c r="AN924" s="1"/>
      <c r="AO924" s="2"/>
      <c r="AR924" s="2"/>
    </row>
    <row r="925" spans="6:44" ht="13">
      <c r="F925" s="2"/>
      <c r="G925" s="2"/>
      <c r="N925" s="2"/>
      <c r="O925" s="2"/>
      <c r="P925" s="1"/>
      <c r="R925" s="1"/>
      <c r="W925" s="5"/>
      <c r="Y925" s="6"/>
      <c r="AM925" s="2"/>
      <c r="AN925" s="1"/>
      <c r="AO925" s="2"/>
      <c r="AR925" s="2"/>
    </row>
    <row r="926" spans="6:44" ht="13">
      <c r="F926" s="2"/>
      <c r="G926" s="2"/>
      <c r="N926" s="2"/>
      <c r="O926" s="2"/>
      <c r="P926" s="1"/>
      <c r="R926" s="1"/>
      <c r="W926" s="5"/>
      <c r="Y926" s="6"/>
      <c r="AM926" s="2"/>
      <c r="AN926" s="1"/>
      <c r="AO926" s="2"/>
      <c r="AR926" s="2"/>
    </row>
    <row r="927" spans="6:44" ht="13">
      <c r="F927" s="2"/>
      <c r="G927" s="2"/>
      <c r="N927" s="2"/>
      <c r="O927" s="2"/>
      <c r="P927" s="1"/>
      <c r="R927" s="1"/>
      <c r="W927" s="5"/>
      <c r="Y927" s="6"/>
      <c r="AM927" s="2"/>
      <c r="AN927" s="1"/>
      <c r="AO927" s="2"/>
      <c r="AR927" s="2"/>
    </row>
    <row r="928" spans="6:44" ht="13">
      <c r="F928" s="2"/>
      <c r="G928" s="2"/>
      <c r="N928" s="2"/>
      <c r="O928" s="2"/>
      <c r="P928" s="1"/>
      <c r="R928" s="1"/>
      <c r="W928" s="5"/>
      <c r="Y928" s="6"/>
      <c r="AM928" s="2"/>
      <c r="AN928" s="1"/>
      <c r="AO928" s="2"/>
      <c r="AR928" s="2"/>
    </row>
    <row r="929" spans="6:44" ht="13">
      <c r="F929" s="2"/>
      <c r="G929" s="2"/>
      <c r="N929" s="2"/>
      <c r="O929" s="2"/>
      <c r="P929" s="1"/>
      <c r="R929" s="1"/>
      <c r="W929" s="5"/>
      <c r="Y929" s="6"/>
      <c r="AM929" s="2"/>
      <c r="AN929" s="1"/>
      <c r="AO929" s="2"/>
      <c r="AR929" s="2"/>
    </row>
    <row r="930" spans="6:44" ht="13">
      <c r="F930" s="2"/>
      <c r="G930" s="2"/>
      <c r="N930" s="2"/>
      <c r="O930" s="2"/>
      <c r="P930" s="1"/>
      <c r="R930" s="1"/>
      <c r="W930" s="5"/>
      <c r="Y930" s="6"/>
      <c r="AM930" s="2"/>
      <c r="AN930" s="1"/>
      <c r="AO930" s="2"/>
      <c r="AR930" s="2"/>
    </row>
    <row r="931" spans="6:44" ht="13">
      <c r="F931" s="2"/>
      <c r="G931" s="2"/>
      <c r="N931" s="2"/>
      <c r="O931" s="2"/>
      <c r="P931" s="1"/>
      <c r="R931" s="1"/>
      <c r="W931" s="5"/>
      <c r="Y931" s="6"/>
      <c r="AM931" s="2"/>
      <c r="AN931" s="1"/>
      <c r="AO931" s="2"/>
      <c r="AR931" s="2"/>
    </row>
    <row r="932" spans="6:44" ht="13">
      <c r="F932" s="2"/>
      <c r="G932" s="2"/>
      <c r="N932" s="2"/>
      <c r="O932" s="2"/>
      <c r="P932" s="1"/>
      <c r="R932" s="1"/>
      <c r="W932" s="5"/>
      <c r="Y932" s="6"/>
      <c r="AM932" s="2"/>
      <c r="AN932" s="1"/>
      <c r="AO932" s="2"/>
      <c r="AR932" s="2"/>
    </row>
    <row r="933" spans="6:44" ht="13">
      <c r="F933" s="2"/>
      <c r="G933" s="2"/>
      <c r="N933" s="2"/>
      <c r="O933" s="2"/>
      <c r="P933" s="1"/>
      <c r="R933" s="1"/>
      <c r="W933" s="5"/>
      <c r="Y933" s="6"/>
      <c r="AM933" s="2"/>
      <c r="AN933" s="1"/>
      <c r="AO933" s="2"/>
      <c r="AR933" s="2"/>
    </row>
    <row r="934" spans="6:44" ht="13">
      <c r="F934" s="2"/>
      <c r="G934" s="2"/>
      <c r="N934" s="2"/>
      <c r="O934" s="2"/>
      <c r="P934" s="1"/>
      <c r="R934" s="1"/>
      <c r="W934" s="5"/>
      <c r="Y934" s="6"/>
      <c r="AM934" s="2"/>
      <c r="AN934" s="1"/>
      <c r="AO934" s="2"/>
      <c r="AR934" s="2"/>
    </row>
    <row r="935" spans="6:44" ht="13">
      <c r="F935" s="2"/>
      <c r="G935" s="2"/>
      <c r="N935" s="2"/>
      <c r="O935" s="2"/>
      <c r="P935" s="1"/>
      <c r="R935" s="1"/>
      <c r="W935" s="5"/>
      <c r="Y935" s="6"/>
      <c r="AM935" s="2"/>
      <c r="AN935" s="1"/>
      <c r="AO935" s="2"/>
      <c r="AR935" s="2"/>
    </row>
    <row r="936" spans="6:44" ht="13">
      <c r="F936" s="2"/>
      <c r="G936" s="2"/>
      <c r="N936" s="2"/>
      <c r="O936" s="2"/>
      <c r="P936" s="1"/>
      <c r="R936" s="1"/>
      <c r="W936" s="5"/>
      <c r="Y936" s="6"/>
      <c r="AM936" s="2"/>
      <c r="AN936" s="1"/>
      <c r="AO936" s="2"/>
      <c r="AR936" s="2"/>
    </row>
    <row r="937" spans="6:44" ht="13">
      <c r="F937" s="2"/>
      <c r="G937" s="2"/>
      <c r="N937" s="2"/>
      <c r="O937" s="2"/>
      <c r="P937" s="1"/>
      <c r="R937" s="1"/>
      <c r="W937" s="5"/>
      <c r="Y937" s="6"/>
      <c r="AM937" s="2"/>
      <c r="AN937" s="1"/>
      <c r="AO937" s="2"/>
      <c r="AR937" s="2"/>
    </row>
    <row r="938" spans="6:44" ht="13">
      <c r="F938" s="2"/>
      <c r="G938" s="2"/>
      <c r="N938" s="2"/>
      <c r="O938" s="2"/>
      <c r="P938" s="1"/>
      <c r="R938" s="1"/>
      <c r="W938" s="5"/>
      <c r="Y938" s="6"/>
      <c r="AM938" s="2"/>
      <c r="AN938" s="1"/>
      <c r="AO938" s="2"/>
      <c r="AR938" s="2"/>
    </row>
    <row r="939" spans="6:44" ht="13">
      <c r="F939" s="2"/>
      <c r="G939" s="2"/>
      <c r="N939" s="2"/>
      <c r="O939" s="2"/>
      <c r="P939" s="1"/>
      <c r="R939" s="1"/>
      <c r="W939" s="5"/>
      <c r="Y939" s="6"/>
      <c r="AM939" s="2"/>
      <c r="AN939" s="1"/>
      <c r="AO939" s="2"/>
      <c r="AR939" s="2"/>
    </row>
    <row r="940" spans="6:44" ht="13">
      <c r="F940" s="2"/>
      <c r="G940" s="2"/>
      <c r="N940" s="2"/>
      <c r="O940" s="2"/>
      <c r="P940" s="1"/>
      <c r="R940" s="1"/>
      <c r="W940" s="5"/>
      <c r="Y940" s="6"/>
      <c r="AM940" s="2"/>
      <c r="AN940" s="1"/>
      <c r="AO940" s="2"/>
      <c r="AR940" s="2"/>
    </row>
    <row r="941" spans="6:44" ht="13">
      <c r="F941" s="2"/>
      <c r="G941" s="2"/>
      <c r="N941" s="2"/>
      <c r="O941" s="2"/>
      <c r="P941" s="1"/>
      <c r="R941" s="1"/>
      <c r="W941" s="5"/>
      <c r="Y941" s="6"/>
      <c r="AM941" s="2"/>
      <c r="AN941" s="1"/>
      <c r="AO941" s="2"/>
      <c r="AR941" s="2"/>
    </row>
    <row r="942" spans="6:44" ht="13">
      <c r="F942" s="2"/>
      <c r="G942" s="2"/>
      <c r="N942" s="2"/>
      <c r="O942" s="2"/>
      <c r="P942" s="1"/>
      <c r="R942" s="1"/>
      <c r="W942" s="5"/>
      <c r="Y942" s="6"/>
      <c r="AM942" s="2"/>
      <c r="AN942" s="1"/>
      <c r="AO942" s="2"/>
      <c r="AR942" s="2"/>
    </row>
    <row r="943" spans="6:44" ht="13">
      <c r="F943" s="2"/>
      <c r="G943" s="2"/>
      <c r="N943" s="2"/>
      <c r="O943" s="2"/>
      <c r="P943" s="1"/>
      <c r="R943" s="1"/>
      <c r="W943" s="5"/>
      <c r="Y943" s="6"/>
      <c r="AM943" s="2"/>
      <c r="AN943" s="1"/>
      <c r="AO943" s="2"/>
      <c r="AR943" s="2"/>
    </row>
    <row r="944" spans="6:44" ht="13">
      <c r="F944" s="2"/>
      <c r="G944" s="2"/>
      <c r="N944" s="2"/>
      <c r="O944" s="2"/>
      <c r="P944" s="1"/>
      <c r="R944" s="1"/>
      <c r="W944" s="5"/>
      <c r="Y944" s="6"/>
      <c r="AM944" s="2"/>
      <c r="AN944" s="1"/>
      <c r="AO944" s="2"/>
      <c r="AR944" s="2"/>
    </row>
    <row r="945" spans="6:44" ht="13">
      <c r="F945" s="2"/>
      <c r="G945" s="2"/>
      <c r="N945" s="2"/>
      <c r="O945" s="2"/>
      <c r="P945" s="1"/>
      <c r="R945" s="1"/>
      <c r="W945" s="5"/>
      <c r="Y945" s="6"/>
      <c r="AM945" s="2"/>
      <c r="AN945" s="1"/>
      <c r="AO945" s="2"/>
      <c r="AR945" s="2"/>
    </row>
    <row r="946" spans="6:44" ht="13">
      <c r="F946" s="2"/>
      <c r="G946" s="2"/>
      <c r="N946" s="2"/>
      <c r="O946" s="2"/>
      <c r="P946" s="1"/>
      <c r="R946" s="1"/>
      <c r="W946" s="5"/>
      <c r="Y946" s="6"/>
      <c r="AM946" s="2"/>
      <c r="AN946" s="1"/>
      <c r="AO946" s="2"/>
      <c r="AR946" s="2"/>
    </row>
    <row r="947" spans="6:44" ht="13">
      <c r="F947" s="2"/>
      <c r="G947" s="2"/>
      <c r="N947" s="2"/>
      <c r="O947" s="2"/>
      <c r="P947" s="1"/>
      <c r="R947" s="1"/>
      <c r="W947" s="5"/>
      <c r="Y947" s="6"/>
      <c r="AM947" s="2"/>
      <c r="AN947" s="1"/>
      <c r="AO947" s="2"/>
      <c r="AR947" s="2"/>
    </row>
    <row r="948" spans="6:44" ht="13">
      <c r="F948" s="2"/>
      <c r="G948" s="2"/>
      <c r="N948" s="2"/>
      <c r="O948" s="2"/>
      <c r="P948" s="1"/>
      <c r="R948" s="1"/>
      <c r="W948" s="5"/>
      <c r="Y948" s="6"/>
      <c r="AM948" s="2"/>
      <c r="AN948" s="1"/>
      <c r="AO948" s="2"/>
      <c r="AR948" s="2"/>
    </row>
    <row r="949" spans="6:44" ht="13">
      <c r="F949" s="2"/>
      <c r="G949" s="2"/>
      <c r="N949" s="2"/>
      <c r="O949" s="2"/>
      <c r="P949" s="1"/>
      <c r="R949" s="1"/>
      <c r="W949" s="5"/>
      <c r="Y949" s="6"/>
      <c r="AM949" s="2"/>
      <c r="AN949" s="1"/>
      <c r="AO949" s="2"/>
      <c r="AR949" s="2"/>
    </row>
    <row r="950" spans="6:44" ht="13">
      <c r="F950" s="2"/>
      <c r="G950" s="2"/>
      <c r="N950" s="2"/>
      <c r="O950" s="2"/>
      <c r="P950" s="1"/>
      <c r="R950" s="1"/>
      <c r="W950" s="5"/>
      <c r="Y950" s="6"/>
      <c r="AM950" s="2"/>
      <c r="AN950" s="1"/>
      <c r="AO950" s="2"/>
      <c r="AR950" s="2"/>
    </row>
    <row r="951" spans="6:44" ht="13">
      <c r="F951" s="2"/>
      <c r="G951" s="2"/>
      <c r="N951" s="2"/>
      <c r="O951" s="2"/>
      <c r="P951" s="1"/>
      <c r="R951" s="1"/>
      <c r="W951" s="5"/>
      <c r="Y951" s="6"/>
      <c r="AM951" s="2"/>
      <c r="AN951" s="1"/>
      <c r="AO951" s="2"/>
      <c r="AR951" s="2"/>
    </row>
    <row r="952" spans="6:44" ht="13">
      <c r="F952" s="2"/>
      <c r="G952" s="2"/>
      <c r="N952" s="2"/>
      <c r="O952" s="2"/>
      <c r="P952" s="1"/>
      <c r="R952" s="1"/>
      <c r="W952" s="5"/>
      <c r="Y952" s="6"/>
      <c r="AM952" s="2"/>
      <c r="AN952" s="1"/>
      <c r="AO952" s="2"/>
      <c r="AR952" s="2"/>
    </row>
    <row r="953" spans="6:44" ht="13">
      <c r="F953" s="2"/>
      <c r="G953" s="2"/>
      <c r="N953" s="2"/>
      <c r="O953" s="2"/>
      <c r="P953" s="1"/>
      <c r="R953" s="1"/>
      <c r="W953" s="5"/>
      <c r="Y953" s="6"/>
      <c r="AM953" s="2"/>
      <c r="AN953" s="1"/>
      <c r="AO953" s="2"/>
      <c r="AR953" s="2"/>
    </row>
    <row r="954" spans="6:44" ht="13">
      <c r="F954" s="2"/>
      <c r="G954" s="2"/>
      <c r="N954" s="2"/>
      <c r="O954" s="2"/>
      <c r="P954" s="1"/>
      <c r="R954" s="1"/>
      <c r="W954" s="5"/>
      <c r="Y954" s="6"/>
      <c r="AM954" s="2"/>
      <c r="AN954" s="1"/>
      <c r="AO954" s="2"/>
      <c r="AR954" s="2"/>
    </row>
    <row r="955" spans="6:44" ht="13">
      <c r="F955" s="2"/>
      <c r="G955" s="2"/>
      <c r="N955" s="2"/>
      <c r="O955" s="2"/>
      <c r="P955" s="1"/>
      <c r="R955" s="1"/>
      <c r="W955" s="5"/>
      <c r="Y955" s="6"/>
      <c r="AM955" s="2"/>
      <c r="AN955" s="1"/>
      <c r="AO955" s="2"/>
      <c r="AR955" s="2"/>
    </row>
    <row r="956" spans="6:44" ht="13">
      <c r="F956" s="2"/>
      <c r="G956" s="2"/>
      <c r="N956" s="2"/>
      <c r="O956" s="2"/>
      <c r="P956" s="1"/>
      <c r="R956" s="1"/>
      <c r="W956" s="5"/>
      <c r="Y956" s="6"/>
      <c r="AM956" s="2"/>
      <c r="AN956" s="1"/>
      <c r="AO956" s="2"/>
      <c r="AR956" s="2"/>
    </row>
    <row r="957" spans="6:44" ht="13">
      <c r="F957" s="2"/>
      <c r="G957" s="2"/>
      <c r="N957" s="2"/>
      <c r="O957" s="2"/>
      <c r="P957" s="1"/>
      <c r="R957" s="1"/>
      <c r="W957" s="5"/>
      <c r="Y957" s="6"/>
      <c r="AM957" s="2"/>
      <c r="AN957" s="1"/>
      <c r="AO957" s="2"/>
      <c r="AR957" s="2"/>
    </row>
    <row r="958" spans="6:44" ht="13">
      <c r="F958" s="2"/>
      <c r="G958" s="2"/>
      <c r="N958" s="2"/>
      <c r="O958" s="2"/>
      <c r="P958" s="1"/>
      <c r="R958" s="1"/>
      <c r="W958" s="5"/>
      <c r="Y958" s="6"/>
      <c r="AM958" s="2"/>
      <c r="AN958" s="1"/>
      <c r="AO958" s="2"/>
      <c r="AR958" s="2"/>
    </row>
    <row r="959" spans="6:44" ht="13">
      <c r="F959" s="2"/>
      <c r="G959" s="2"/>
      <c r="N959" s="2"/>
      <c r="O959" s="2"/>
      <c r="P959" s="1"/>
      <c r="R959" s="1"/>
      <c r="W959" s="5"/>
      <c r="Y959" s="6"/>
      <c r="AM959" s="2"/>
      <c r="AN959" s="1"/>
      <c r="AO959" s="2"/>
      <c r="AR959" s="2"/>
    </row>
    <row r="960" spans="6:44" ht="13">
      <c r="F960" s="2"/>
      <c r="G960" s="2"/>
      <c r="N960" s="2"/>
      <c r="O960" s="2"/>
      <c r="P960" s="1"/>
      <c r="R960" s="1"/>
      <c r="W960" s="5"/>
      <c r="Y960" s="6"/>
      <c r="AM960" s="2"/>
      <c r="AN960" s="1"/>
      <c r="AO960" s="2"/>
      <c r="AR960" s="2"/>
    </row>
    <row r="961" spans="6:44" ht="13">
      <c r="F961" s="2"/>
      <c r="G961" s="2"/>
      <c r="N961" s="2"/>
      <c r="O961" s="2"/>
      <c r="P961" s="1"/>
      <c r="R961" s="1"/>
      <c r="W961" s="5"/>
      <c r="Y961" s="6"/>
      <c r="AM961" s="2"/>
      <c r="AN961" s="1"/>
      <c r="AO961" s="2"/>
      <c r="AR961" s="2"/>
    </row>
    <row r="962" spans="6:44" ht="13">
      <c r="F962" s="2"/>
      <c r="G962" s="2"/>
      <c r="N962" s="2"/>
      <c r="O962" s="2"/>
      <c r="P962" s="1"/>
      <c r="R962" s="1"/>
      <c r="W962" s="5"/>
      <c r="Y962" s="6"/>
      <c r="AM962" s="2"/>
      <c r="AN962" s="1"/>
      <c r="AO962" s="2"/>
      <c r="AR962" s="2"/>
    </row>
    <row r="963" spans="6:44" ht="13">
      <c r="F963" s="2"/>
      <c r="G963" s="2"/>
      <c r="N963" s="2"/>
      <c r="O963" s="2"/>
      <c r="P963" s="1"/>
      <c r="R963" s="1"/>
      <c r="W963" s="5"/>
      <c r="Y963" s="6"/>
      <c r="AM963" s="2"/>
      <c r="AN963" s="1"/>
      <c r="AO963" s="2"/>
      <c r="AR963" s="2"/>
    </row>
    <row r="964" spans="6:44" ht="13">
      <c r="F964" s="2"/>
      <c r="G964" s="2"/>
      <c r="N964" s="2"/>
      <c r="O964" s="2"/>
      <c r="P964" s="1"/>
      <c r="R964" s="1"/>
      <c r="W964" s="5"/>
      <c r="Y964" s="6"/>
      <c r="AM964" s="2"/>
      <c r="AN964" s="1"/>
      <c r="AO964" s="2"/>
      <c r="AR964" s="2"/>
    </row>
    <row r="965" spans="6:44" ht="13">
      <c r="F965" s="2"/>
      <c r="G965" s="2"/>
      <c r="N965" s="2"/>
      <c r="O965" s="2"/>
      <c r="P965" s="1"/>
      <c r="R965" s="1"/>
      <c r="W965" s="5"/>
      <c r="Y965" s="6"/>
      <c r="AM965" s="2"/>
      <c r="AN965" s="1"/>
      <c r="AO965" s="2"/>
      <c r="AR965" s="2"/>
    </row>
    <row r="966" spans="6:44" ht="13">
      <c r="F966" s="2"/>
      <c r="G966" s="2"/>
      <c r="N966" s="2"/>
      <c r="O966" s="2"/>
      <c r="P966" s="1"/>
      <c r="R966" s="1"/>
      <c r="W966" s="5"/>
      <c r="Y966" s="6"/>
      <c r="AM966" s="2"/>
      <c r="AN966" s="1"/>
      <c r="AO966" s="2"/>
      <c r="AR966" s="2"/>
    </row>
    <row r="967" spans="6:44" ht="13">
      <c r="F967" s="2"/>
      <c r="G967" s="2"/>
      <c r="N967" s="2"/>
      <c r="O967" s="2"/>
      <c r="P967" s="1"/>
      <c r="R967" s="1"/>
      <c r="W967" s="5"/>
      <c r="Y967" s="6"/>
      <c r="AM967" s="2"/>
      <c r="AN967" s="1"/>
      <c r="AO967" s="2"/>
      <c r="AR967" s="2"/>
    </row>
    <row r="968" spans="6:44" ht="13">
      <c r="F968" s="2"/>
      <c r="G968" s="2"/>
      <c r="N968" s="2"/>
      <c r="O968" s="2"/>
      <c r="P968" s="1"/>
      <c r="R968" s="1"/>
      <c r="W968" s="5"/>
      <c r="Y968" s="6"/>
      <c r="AM968" s="2"/>
      <c r="AN968" s="1"/>
      <c r="AO968" s="2"/>
      <c r="AR968" s="2"/>
    </row>
    <row r="969" spans="6:44" ht="13">
      <c r="F969" s="2"/>
      <c r="G969" s="2"/>
      <c r="N969" s="2"/>
      <c r="O969" s="2"/>
      <c r="P969" s="1"/>
      <c r="R969" s="1"/>
      <c r="W969" s="5"/>
      <c r="Y969" s="6"/>
      <c r="AM969" s="2"/>
      <c r="AN969" s="1"/>
      <c r="AO969" s="2"/>
      <c r="AR969" s="2"/>
    </row>
    <row r="970" spans="6:44" ht="13">
      <c r="F970" s="2"/>
      <c r="G970" s="2"/>
      <c r="N970" s="2"/>
      <c r="O970" s="2"/>
      <c r="P970" s="1"/>
      <c r="R970" s="1"/>
      <c r="W970" s="5"/>
      <c r="Y970" s="6"/>
      <c r="AM970" s="2"/>
      <c r="AN970" s="1"/>
      <c r="AO970" s="2"/>
      <c r="AR970" s="2"/>
    </row>
    <row r="971" spans="6:44" ht="13">
      <c r="F971" s="2"/>
      <c r="G971" s="2"/>
      <c r="N971" s="2"/>
      <c r="O971" s="2"/>
      <c r="P971" s="1"/>
      <c r="R971" s="1"/>
      <c r="W971" s="5"/>
      <c r="Y971" s="6"/>
      <c r="AM971" s="2"/>
      <c r="AN971" s="1"/>
      <c r="AO971" s="2"/>
      <c r="AR971" s="2"/>
    </row>
    <row r="972" spans="6:44" ht="13">
      <c r="F972" s="2"/>
      <c r="G972" s="2"/>
      <c r="N972" s="2"/>
      <c r="O972" s="2"/>
      <c r="P972" s="1"/>
      <c r="R972" s="1"/>
      <c r="W972" s="5"/>
      <c r="Y972" s="6"/>
      <c r="AM972" s="2"/>
      <c r="AN972" s="1"/>
      <c r="AO972" s="2"/>
      <c r="AR972" s="2"/>
    </row>
    <row r="973" spans="6:44" ht="13">
      <c r="F973" s="2"/>
      <c r="G973" s="2"/>
      <c r="N973" s="2"/>
      <c r="O973" s="2"/>
      <c r="P973" s="1"/>
      <c r="R973" s="1"/>
      <c r="W973" s="5"/>
      <c r="Y973" s="6"/>
      <c r="AM973" s="2"/>
      <c r="AN973" s="1"/>
      <c r="AO973" s="2"/>
      <c r="AR973" s="2"/>
    </row>
    <row r="974" spans="6:44" ht="13">
      <c r="F974" s="2"/>
      <c r="G974" s="2"/>
      <c r="N974" s="2"/>
      <c r="O974" s="2"/>
      <c r="P974" s="1"/>
      <c r="R974" s="1"/>
      <c r="W974" s="5"/>
      <c r="Y974" s="6"/>
      <c r="AM974" s="2"/>
      <c r="AN974" s="1"/>
      <c r="AO974" s="2"/>
      <c r="AR974" s="2"/>
    </row>
    <row r="975" spans="6:44" ht="13">
      <c r="F975" s="2"/>
      <c r="G975" s="2"/>
      <c r="N975" s="2"/>
      <c r="O975" s="2"/>
      <c r="P975" s="1"/>
      <c r="R975" s="1"/>
      <c r="W975" s="5"/>
      <c r="Y975" s="6"/>
      <c r="AM975" s="2"/>
      <c r="AN975" s="1"/>
      <c r="AO975" s="2"/>
      <c r="AR975" s="2"/>
    </row>
    <row r="976" spans="6:44" ht="13">
      <c r="F976" s="2"/>
      <c r="G976" s="2"/>
      <c r="N976" s="2"/>
      <c r="O976" s="2"/>
      <c r="P976" s="1"/>
      <c r="R976" s="1"/>
      <c r="W976" s="5"/>
      <c r="Y976" s="6"/>
      <c r="AM976" s="2"/>
      <c r="AN976" s="1"/>
      <c r="AO976" s="2"/>
      <c r="AR976" s="2"/>
    </row>
    <row r="977" spans="6:44" ht="13">
      <c r="F977" s="2"/>
      <c r="G977" s="2"/>
      <c r="N977" s="2"/>
      <c r="O977" s="2"/>
      <c r="P977" s="1"/>
      <c r="R977" s="1"/>
      <c r="W977" s="5"/>
      <c r="Y977" s="6"/>
      <c r="AM977" s="2"/>
      <c r="AN977" s="1"/>
      <c r="AO977" s="2"/>
      <c r="AR977" s="2"/>
    </row>
    <row r="978" spans="6:44" ht="13">
      <c r="F978" s="2"/>
      <c r="G978" s="2"/>
      <c r="N978" s="2"/>
      <c r="O978" s="2"/>
      <c r="P978" s="1"/>
      <c r="R978" s="1"/>
      <c r="W978" s="5"/>
      <c r="Y978" s="6"/>
      <c r="AM978" s="2"/>
      <c r="AN978" s="1"/>
      <c r="AO978" s="2"/>
      <c r="AR978" s="2"/>
    </row>
    <row r="979" spans="6:44" ht="13">
      <c r="F979" s="2"/>
      <c r="G979" s="2"/>
      <c r="N979" s="2"/>
      <c r="O979" s="2"/>
      <c r="P979" s="1"/>
      <c r="R979" s="1"/>
      <c r="W979" s="5"/>
      <c r="Y979" s="6"/>
      <c r="AM979" s="2"/>
      <c r="AN979" s="1"/>
      <c r="AO979" s="2"/>
      <c r="AR979" s="2"/>
    </row>
    <row r="980" spans="6:44" ht="13">
      <c r="F980" s="2"/>
      <c r="G980" s="2"/>
      <c r="N980" s="2"/>
      <c r="O980" s="2"/>
      <c r="P980" s="1"/>
      <c r="R980" s="1"/>
      <c r="W980" s="5"/>
      <c r="Y980" s="6"/>
      <c r="AM980" s="2"/>
      <c r="AN980" s="1"/>
      <c r="AO980" s="2"/>
      <c r="AR980" s="2"/>
    </row>
    <row r="981" spans="6:44" ht="13">
      <c r="F981" s="2"/>
      <c r="G981" s="2"/>
      <c r="N981" s="2"/>
      <c r="O981" s="2"/>
      <c r="P981" s="1"/>
      <c r="R981" s="1"/>
      <c r="W981" s="5"/>
      <c r="Y981" s="6"/>
      <c r="AM981" s="2"/>
      <c r="AN981" s="1"/>
      <c r="AO981" s="2"/>
      <c r="AR981" s="2"/>
    </row>
    <row r="982" spans="6:44" ht="13">
      <c r="F982" s="2"/>
      <c r="G982" s="2"/>
      <c r="N982" s="2"/>
      <c r="O982" s="2"/>
      <c r="P982" s="1"/>
      <c r="R982" s="1"/>
      <c r="W982" s="5"/>
      <c r="Y982" s="6"/>
      <c r="AM982" s="2"/>
      <c r="AN982" s="1"/>
      <c r="AO982" s="2"/>
      <c r="AR982" s="2"/>
    </row>
    <row r="983" spans="6:44" ht="13">
      <c r="F983" s="2"/>
      <c r="G983" s="2"/>
      <c r="N983" s="2"/>
      <c r="O983" s="2"/>
      <c r="P983" s="1"/>
      <c r="R983" s="1"/>
      <c r="W983" s="5"/>
      <c r="Y983" s="6"/>
      <c r="AM983" s="2"/>
      <c r="AN983" s="1"/>
      <c r="AO983" s="2"/>
      <c r="AR983" s="2"/>
    </row>
    <row r="984" spans="6:44" ht="13">
      <c r="F984" s="2"/>
      <c r="G984" s="2"/>
      <c r="N984" s="2"/>
      <c r="O984" s="2"/>
      <c r="P984" s="1"/>
      <c r="R984" s="1"/>
      <c r="W984" s="5"/>
      <c r="Y984" s="6"/>
      <c r="AM984" s="2"/>
      <c r="AN984" s="1"/>
      <c r="AO984" s="2"/>
      <c r="AR984" s="2"/>
    </row>
    <row r="985" spans="6:44" ht="13">
      <c r="F985" s="2"/>
      <c r="G985" s="2"/>
      <c r="N985" s="2"/>
      <c r="O985" s="2"/>
      <c r="P985" s="1"/>
      <c r="R985" s="1"/>
      <c r="W985" s="5"/>
      <c r="Y985" s="6"/>
      <c r="AM985" s="2"/>
      <c r="AN985" s="1"/>
      <c r="AO985" s="2"/>
      <c r="AR985" s="2"/>
    </row>
    <row r="986" spans="6:44" ht="13">
      <c r="F986" s="2"/>
      <c r="G986" s="2"/>
      <c r="N986" s="2"/>
      <c r="O986" s="2"/>
      <c r="P986" s="1"/>
      <c r="R986" s="1"/>
      <c r="W986" s="5"/>
      <c r="Y986" s="6"/>
      <c r="AM986" s="2"/>
      <c r="AN986" s="1"/>
      <c r="AO986" s="2"/>
      <c r="AR986" s="2"/>
    </row>
    <row r="987" spans="6:44" ht="13">
      <c r="F987" s="2"/>
      <c r="G987" s="2"/>
      <c r="N987" s="2"/>
      <c r="O987" s="2"/>
      <c r="P987" s="1"/>
      <c r="R987" s="1"/>
      <c r="W987" s="5"/>
      <c r="Y987" s="6"/>
      <c r="AM987" s="2"/>
      <c r="AN987" s="1"/>
      <c r="AO987" s="2"/>
      <c r="AR987" s="2"/>
    </row>
    <row r="988" spans="6:44" ht="13">
      <c r="F988" s="2"/>
      <c r="G988" s="2"/>
      <c r="N988" s="2"/>
      <c r="O988" s="2"/>
      <c r="P988" s="1"/>
      <c r="R988" s="1"/>
      <c r="W988" s="5"/>
      <c r="Y988" s="6"/>
      <c r="AM988" s="2"/>
      <c r="AN988" s="1"/>
      <c r="AO988" s="2"/>
      <c r="AR988" s="2"/>
    </row>
    <row r="989" spans="6:44" ht="13">
      <c r="F989" s="2"/>
      <c r="G989" s="2"/>
      <c r="N989" s="2"/>
      <c r="O989" s="2"/>
      <c r="P989" s="1"/>
      <c r="R989" s="1"/>
      <c r="W989" s="5"/>
      <c r="Y989" s="6"/>
      <c r="AM989" s="2"/>
      <c r="AN989" s="1"/>
      <c r="AO989" s="2"/>
      <c r="AR989" s="2"/>
    </row>
    <row r="990" spans="6:44" ht="13">
      <c r="F990" s="2"/>
      <c r="G990" s="2"/>
      <c r="N990" s="2"/>
      <c r="O990" s="2"/>
      <c r="P990" s="1"/>
      <c r="R990" s="1"/>
      <c r="W990" s="5"/>
      <c r="Y990" s="6"/>
      <c r="AM990" s="2"/>
      <c r="AN990" s="1"/>
      <c r="AO990" s="2"/>
      <c r="AR990" s="2"/>
    </row>
    <row r="991" spans="6:44" ht="13">
      <c r="F991" s="2"/>
      <c r="G991" s="2"/>
      <c r="N991" s="2"/>
      <c r="O991" s="2"/>
      <c r="P991" s="1"/>
      <c r="R991" s="1"/>
      <c r="W991" s="5"/>
      <c r="Y991" s="6"/>
      <c r="AM991" s="2"/>
      <c r="AN991" s="1"/>
      <c r="AO991" s="2"/>
      <c r="AR991" s="2"/>
    </row>
    <row r="992" spans="6:44" ht="13">
      <c r="F992" s="2"/>
      <c r="G992" s="2"/>
      <c r="N992" s="2"/>
      <c r="O992" s="2"/>
      <c r="P992" s="1"/>
      <c r="R992" s="1"/>
      <c r="W992" s="5"/>
      <c r="Y992" s="6"/>
      <c r="AM992" s="2"/>
      <c r="AN992" s="1"/>
      <c r="AO992" s="2"/>
      <c r="AR992" s="2"/>
    </row>
    <row r="993" spans="6:44" ht="13">
      <c r="F993" s="2"/>
      <c r="G993" s="2"/>
      <c r="N993" s="2"/>
      <c r="O993" s="2"/>
      <c r="P993" s="1"/>
      <c r="R993" s="1"/>
      <c r="W993" s="5"/>
      <c r="Y993" s="6"/>
      <c r="AM993" s="2"/>
      <c r="AN993" s="1"/>
      <c r="AO993" s="2"/>
      <c r="AR993" s="2"/>
    </row>
  </sheetData>
  <customSheetViews>
    <customSheetView guid="{EFF3D839-8368-4FE3-8AA7-0F6174BDA853}" filter="1" showAutoFilter="1">
      <pageMargins left="0.7" right="0.7" top="0.75" bottom="0.75" header="0.3" footer="0.3"/>
      <autoFilter ref="A1:BE255" xr:uid="{C3FB4EB3-590F-40AA-984A-54223E181EFE}">
        <filterColumn colId="34">
          <filters>
            <filter val="NA"/>
          </filters>
        </filterColumn>
      </autoFilter>
    </customSheetView>
    <customSheetView guid="{B30DB8F9-F8A0-4609-9414-072D70376D7B}" filter="1" showAutoFilter="1">
      <pageMargins left="0.7" right="0.7" top="0.75" bottom="0.75" header="0.3" footer="0.3"/>
      <autoFilter ref="A1:BE255" xr:uid="{2FDAC0EA-2525-4B39-9AAC-B64055091C9E}">
        <filterColumn colId="32">
          <filters>
            <filter val="Shop is closed but will open soon"/>
            <filter val="Interested"/>
          </filters>
        </filterColumn>
      </autoFilter>
    </customSheetView>
    <customSheetView guid="{32F3FA6D-CF13-4D19-9AB0-5326382A9D1A}" filter="1" showAutoFilter="1">
      <pageMargins left="0.7" right="0.7" top="0.75" bottom="0.75" header="0.3" footer="0.3"/>
      <autoFilter ref="A1:BE255" xr:uid="{5069BFFF-0F3E-46EB-822C-1871213EF0D7}">
        <filterColumn colId="32">
          <filters>
            <filter val="Interested"/>
            <filter val="Interested but wants someone's visit"/>
            <filter val="Shop is closed but will open soon"/>
          </filters>
        </filterColumn>
        <filterColumn colId="34">
          <filters>
            <filter val="No"/>
            <filter val="NA"/>
          </filters>
        </filterColumn>
      </autoFilter>
    </customSheetView>
    <customSheetView guid="{A2D7F66C-322B-4BAB-B622-D155C0E21102}" filter="1" showAutoFilter="1">
      <pageMargins left="0.7" right="0.7" top="0.75" bottom="0.75" header="0.3" footer="0.3"/>
      <autoFilter ref="A1:BE255" xr:uid="{FB418C36-6958-47BC-A86A-A12C96803078}">
        <filterColumn colId="33">
          <filters>
            <filter val="ASking 35k monthly otherwise he will not work at all"/>
            <filter val="Charging High Rates, Query regarding Rewards &amp; Branding"/>
            <filter val="Labour issue, No Vehicles Given Till Date"/>
            <filter val="NA"/>
            <filter val="No vehicles given till date"/>
            <filter val="Shop sold"/>
            <filter val="Space issue"/>
            <filter val="TWC"/>
          </filters>
        </filterColumn>
      </autoFilter>
    </customSheetView>
    <customSheetView guid="{DB6ACDA0-E3DA-4F6A-BF11-54641C9F6A22}" filter="1" showAutoFilter="1">
      <pageMargins left="0.7" right="0.7" top="0.75" bottom="0.75" header="0.3" footer="0.3"/>
      <autoFilter ref="A1:BE255" xr:uid="{6B21F3F6-CB44-405F-9A18-E771FAB44248}">
        <filterColumn colId="34">
          <filters>
            <filter val="NA"/>
            <filter val="Yes"/>
          </filters>
        </filterColumn>
      </autoFilter>
    </customSheetView>
    <customSheetView guid="{26D44EAF-081B-4130-BA1B-20B2F6E3BC40}" filter="1" showAutoFilter="1">
      <pageMargins left="0.7" right="0.7" top="0.75" bottom="0.75" header="0.3" footer="0.3"/>
      <autoFilter ref="A1:BE256" xr:uid="{5A8D85E7-C548-47A2-B827-DDBEC2AD3C7C}"/>
    </customSheetView>
    <customSheetView guid="{512E8E9A-46E8-4AC1-B70A-0C605E474B01}" filter="1" showAutoFilter="1">
      <pageMargins left="0.7" right="0.7" top="0.75" bottom="0.75" header="0.3" footer="0.3"/>
      <autoFilter ref="A1:BE255" xr:uid="{CD61F6E1-403F-4247-ABA1-AE32B637BDFF}">
        <filterColumn colId="34">
          <filters>
            <filter val="NA"/>
          </filters>
        </filterColumn>
      </autoFilter>
    </customSheetView>
    <customSheetView guid="{E1689115-697B-4852-A23B-8997862E3FE7}" filter="1" showAutoFilter="1">
      <pageMargins left="0.7" right="0.7" top="0.75" bottom="0.75" header="0.3" footer="0.3"/>
      <autoFilter ref="A1:BE255" xr:uid="{221C601E-26A9-4565-81A9-03C32ABA3963}">
        <filterColumn colId="33">
          <filters>
            <filter val="ASking 35k monthly otherwise he will not work at all"/>
            <filter val="Charging High Rates, Query regarding Rewards &amp; Branding"/>
            <filter val="Labour issue, No Vehicles Given Till Date"/>
            <filter val="NA"/>
            <filter val="No vehicles given till date"/>
            <filter val="Payment gap is very high"/>
            <filter val="Shop sold"/>
            <filter val="Space issue"/>
            <filter val="TWC"/>
          </filters>
        </filterColumn>
      </autoFilter>
    </customSheetView>
    <customSheetView guid="{8524D751-A69B-4F45-B4FF-9EA27F2F1F00}" filter="1" showAutoFilter="1">
      <pageMargins left="0.7" right="0.7" top="0.75" bottom="0.75" header="0.3" footer="0.3"/>
      <autoFilter ref="A1:BE255" xr:uid="{626E5720-15FC-4886-9201-BC1FF7D473E4}">
        <filterColumn colId="10">
          <filters>
            <filter val="Active"/>
            <filter val="CLOSED"/>
            <filter val="InActive"/>
            <filter val="TWC"/>
          </filters>
        </filterColumn>
      </autoFilter>
    </customSheetView>
    <customSheetView guid="{255CE020-E02E-4420-8067-595BB5022B04}" filter="1" showAutoFilter="1">
      <pageMargins left="0.7" right="0.7" top="0.75" bottom="0.75" header="0.3" footer="0.3"/>
      <autoFilter ref="A1:BE255" xr:uid="{E403880E-6D91-455B-8FDC-D1C2CD9E3BAD}">
        <filterColumn colId="32">
          <filters>
            <filter val="TWC"/>
            <filter val="Shop is closed but will open soon"/>
          </filters>
        </filterColumn>
      </autoFilter>
    </customSheetView>
    <customSheetView guid="{38B0E643-7A47-4007-B0D7-501DA4346B9E}" filter="1" showAutoFilter="1">
      <pageMargins left="0.7" right="0.7" top="0.75" bottom="0.75" header="0.3" footer="0.3"/>
      <autoFilter ref="A1:BE255" xr:uid="{944A89EE-A184-4C09-A2E4-AB960C46F7CB}"/>
    </customSheetView>
    <customSheetView guid="{18902766-D5D5-4B3B-9CCC-64B0706A6EB9}" filter="1" showAutoFilter="1">
      <pageMargins left="0.7" right="0.7" top="0.75" bottom="0.75" header="0.3" footer="0.3"/>
      <autoFilter ref="A1:BE255" xr:uid="{62965571-C939-40BE-9E22-CC9031B84430}">
        <filterColumn colId="33">
          <filters>
            <filter val="ASking 35k monthly otherwise he will not work at all"/>
            <filter val="Charging High Rates, Query regarding Rewards &amp; Branding"/>
            <filter val="Health Issue"/>
            <filter val="Labour issue, No Vehicles Given Till Date"/>
            <filter val="NA"/>
            <filter val="No vehicles given till date"/>
            <filter val="Shop sold"/>
            <filter val="Space issue"/>
            <filter val="TWC"/>
          </filters>
        </filterColumn>
      </autoFilter>
    </customSheetView>
    <customSheetView guid="{0C8375B8-D1F2-4CAD-AB86-F32961890A4E}" filter="1" showAutoFilter="1">
      <pageMargins left="0.7" right="0.7" top="0.75" bottom="0.75" header="0.3" footer="0.3"/>
      <autoFilter ref="A1:AT254" xr:uid="{ABFAB2E5-6466-4C93-8D12-A6C47E48A6AF}">
        <filterColumn colId="31">
          <filters>
            <filter val="0"/>
            <filter val="102"/>
            <filter val="1025"/>
            <filter val="1051"/>
            <filter val="1056"/>
            <filter val="1132"/>
            <filter val="1157"/>
            <filter val="117"/>
            <filter val="123"/>
            <filter val="125"/>
            <filter val="126"/>
            <filter val="1318"/>
            <filter val="141"/>
            <filter val="143"/>
            <filter val="145"/>
            <filter val="147"/>
            <filter val="1512"/>
            <filter val="1561"/>
            <filter val="157"/>
            <filter val="16"/>
            <filter val="1735"/>
            <filter val="1738"/>
            <filter val="1763"/>
            <filter val="178"/>
            <filter val="1784"/>
            <filter val="180"/>
            <filter val="187"/>
            <filter val="1882"/>
            <filter val="1900"/>
            <filter val="199"/>
            <filter val="217"/>
            <filter val="219"/>
            <filter val="220"/>
            <filter val="225"/>
            <filter val="227"/>
            <filter val="2287"/>
            <filter val="232"/>
            <filter val="233"/>
            <filter val="250"/>
            <filter val="2530"/>
            <filter val="2556"/>
            <filter val="256"/>
            <filter val="259"/>
            <filter val="260"/>
            <filter val="266"/>
            <filter val="2724"/>
            <filter val="28"/>
            <filter val="289"/>
            <filter val="290"/>
            <filter val="3036"/>
            <filter val="322"/>
            <filter val="3464"/>
            <filter val="35"/>
            <filter val="351"/>
            <filter val="354"/>
            <filter val="3626"/>
            <filter val="384"/>
            <filter val="387"/>
            <filter val="3904"/>
            <filter val="40"/>
            <filter val="402"/>
            <filter val="424"/>
            <filter val="443"/>
            <filter val="454"/>
            <filter val="455"/>
            <filter val="458"/>
            <filter val="477"/>
            <filter val="493"/>
            <filter val="497"/>
            <filter val="50"/>
            <filter val="53"/>
            <filter val="534"/>
            <filter val="5562"/>
            <filter val="568"/>
            <filter val="57"/>
            <filter val="586"/>
            <filter val="59"/>
            <filter val="618"/>
            <filter val="62"/>
            <filter val="63"/>
            <filter val="635"/>
            <filter val="636"/>
            <filter val="64"/>
            <filter val="65"/>
            <filter val="660"/>
            <filter val="681"/>
            <filter val="72"/>
            <filter val="73"/>
            <filter val="78"/>
            <filter val="791"/>
            <filter val="803"/>
            <filter val="806"/>
            <filter val="816"/>
            <filter val="83"/>
            <filter val="84"/>
            <filter val="840"/>
            <filter val="852"/>
            <filter val="860"/>
            <filter val="87"/>
            <filter val="935"/>
            <filter val="97"/>
          </filters>
        </filterColumn>
      </autoFilter>
    </customSheetView>
    <customSheetView guid="{55CFC109-BA1D-4043-957A-ED519A1A0BD1}" filter="1" showAutoFilter="1">
      <pageMargins left="0.7" right="0.7" top="0.75" bottom="0.75" header="0.3" footer="0.3"/>
      <autoFilter ref="A1:BE256" xr:uid="{6919EC79-7F57-4A8F-9F7A-66C77EF4EC5B}">
        <filterColumn colId="33">
          <filters>
            <filter val="ASking 35k monthly otherwise he will not work at all"/>
            <filter val="Credit Issue,No Vehicles Given Till Date"/>
            <filter val="Labour Issue, No Vehicles Given Till Date"/>
            <filter val="NA"/>
            <filter val="No Vehicles Given Till Date"/>
            <filter val="No Vehicles Given Till Date, Query Regarding Branding &amp; Rewards"/>
            <filter val="Shop sold"/>
            <filter val="Space issue"/>
          </filters>
        </filterColumn>
      </autoFilter>
    </customSheetView>
  </customSheetViews>
  <hyperlinks>
    <hyperlink ref="V2" r:id="rId1" xr:uid="{00000000-0004-0000-0100-000000000000}"/>
    <hyperlink ref="V3" r:id="rId2" xr:uid="{00000000-0004-0000-0100-000001000000}"/>
    <hyperlink ref="V4" r:id="rId3" xr:uid="{00000000-0004-0000-0100-000002000000}"/>
    <hyperlink ref="V5" r:id="rId4" xr:uid="{00000000-0004-0000-0100-000003000000}"/>
    <hyperlink ref="V6" r:id="rId5" xr:uid="{00000000-0004-0000-0100-000004000000}"/>
    <hyperlink ref="V7" r:id="rId6" xr:uid="{00000000-0004-0000-0100-000005000000}"/>
    <hyperlink ref="V8" r:id="rId7" xr:uid="{00000000-0004-0000-0100-000006000000}"/>
    <hyperlink ref="V9" r:id="rId8" xr:uid="{00000000-0004-0000-0100-000007000000}"/>
    <hyperlink ref="V10" r:id="rId9" xr:uid="{00000000-0004-0000-0100-000008000000}"/>
    <hyperlink ref="V11" r:id="rId10" xr:uid="{00000000-0004-0000-0100-000009000000}"/>
    <hyperlink ref="V12" r:id="rId11" xr:uid="{00000000-0004-0000-0100-00000A000000}"/>
    <hyperlink ref="V13" r:id="rId12" xr:uid="{00000000-0004-0000-0100-00000B000000}"/>
    <hyperlink ref="V14" r:id="rId13" xr:uid="{00000000-0004-0000-0100-00000C000000}"/>
    <hyperlink ref="V15" r:id="rId14" xr:uid="{00000000-0004-0000-0100-00000D000000}"/>
    <hyperlink ref="V16" r:id="rId15" xr:uid="{00000000-0004-0000-0100-00000E000000}"/>
    <hyperlink ref="V17" r:id="rId16" xr:uid="{00000000-0004-0000-0100-00000F000000}"/>
    <hyperlink ref="V18" r:id="rId17" xr:uid="{00000000-0004-0000-0100-000010000000}"/>
    <hyperlink ref="V19" r:id="rId18" xr:uid="{00000000-0004-0000-0100-000011000000}"/>
    <hyperlink ref="V20" r:id="rId19" xr:uid="{00000000-0004-0000-0100-000012000000}"/>
    <hyperlink ref="V21" r:id="rId20" xr:uid="{00000000-0004-0000-0100-000013000000}"/>
    <hyperlink ref="V22" r:id="rId21" xr:uid="{00000000-0004-0000-0100-000014000000}"/>
    <hyperlink ref="V23" r:id="rId22" xr:uid="{00000000-0004-0000-0100-000015000000}"/>
    <hyperlink ref="V24" r:id="rId23" xr:uid="{00000000-0004-0000-0100-000016000000}"/>
    <hyperlink ref="V25" r:id="rId24" xr:uid="{00000000-0004-0000-0100-000017000000}"/>
    <hyperlink ref="V26" r:id="rId25" xr:uid="{00000000-0004-0000-0100-000018000000}"/>
    <hyperlink ref="V27" r:id="rId26" xr:uid="{00000000-0004-0000-0100-000019000000}"/>
    <hyperlink ref="V28" r:id="rId27" xr:uid="{00000000-0004-0000-0100-00001A000000}"/>
    <hyperlink ref="V29" r:id="rId28" xr:uid="{00000000-0004-0000-0100-00001B000000}"/>
    <hyperlink ref="V30" r:id="rId29" xr:uid="{00000000-0004-0000-0100-00001C000000}"/>
    <hyperlink ref="V31" r:id="rId30" xr:uid="{00000000-0004-0000-0100-00001D000000}"/>
    <hyperlink ref="V32" r:id="rId31" xr:uid="{00000000-0004-0000-0100-00001E000000}"/>
    <hyperlink ref="V33" r:id="rId32" xr:uid="{00000000-0004-0000-0100-00001F000000}"/>
    <hyperlink ref="V34" r:id="rId33" xr:uid="{00000000-0004-0000-0100-000020000000}"/>
    <hyperlink ref="V35" r:id="rId34" xr:uid="{00000000-0004-0000-0100-000021000000}"/>
    <hyperlink ref="V36" r:id="rId35" xr:uid="{00000000-0004-0000-0100-000022000000}"/>
    <hyperlink ref="V37" r:id="rId36" xr:uid="{00000000-0004-0000-0100-000023000000}"/>
    <hyperlink ref="V38" r:id="rId37" xr:uid="{00000000-0004-0000-0100-000024000000}"/>
    <hyperlink ref="V39" r:id="rId38" xr:uid="{00000000-0004-0000-0100-000025000000}"/>
    <hyperlink ref="V40" r:id="rId39" xr:uid="{00000000-0004-0000-0100-000026000000}"/>
    <hyperlink ref="V41" r:id="rId40" xr:uid="{00000000-0004-0000-0100-000027000000}"/>
    <hyperlink ref="V42" r:id="rId41" xr:uid="{00000000-0004-0000-0100-000028000000}"/>
    <hyperlink ref="V43" r:id="rId42" xr:uid="{00000000-0004-0000-0100-000029000000}"/>
    <hyperlink ref="V44" r:id="rId43" xr:uid="{00000000-0004-0000-0100-00002A000000}"/>
    <hyperlink ref="V45" r:id="rId44" xr:uid="{00000000-0004-0000-0100-00002B000000}"/>
    <hyperlink ref="V46" r:id="rId45" xr:uid="{00000000-0004-0000-0100-00002C000000}"/>
    <hyperlink ref="V47" r:id="rId46" xr:uid="{00000000-0004-0000-0100-00002D000000}"/>
    <hyperlink ref="V48" r:id="rId47" xr:uid="{00000000-0004-0000-0100-00002E000000}"/>
    <hyperlink ref="V49" r:id="rId48" xr:uid="{00000000-0004-0000-0100-00002F000000}"/>
    <hyperlink ref="V50" r:id="rId49" xr:uid="{00000000-0004-0000-0100-000030000000}"/>
    <hyperlink ref="V51" r:id="rId50" xr:uid="{00000000-0004-0000-0100-000031000000}"/>
    <hyperlink ref="V52" r:id="rId51" xr:uid="{00000000-0004-0000-0100-000032000000}"/>
    <hyperlink ref="V53" r:id="rId52" xr:uid="{00000000-0004-0000-0100-000033000000}"/>
    <hyperlink ref="V54" r:id="rId53" xr:uid="{00000000-0004-0000-0100-000034000000}"/>
    <hyperlink ref="V55" r:id="rId54" xr:uid="{00000000-0004-0000-0100-000035000000}"/>
    <hyperlink ref="V56" r:id="rId55" xr:uid="{00000000-0004-0000-0100-000036000000}"/>
    <hyperlink ref="V57" r:id="rId56" xr:uid="{00000000-0004-0000-0100-000037000000}"/>
    <hyperlink ref="V58" r:id="rId57" xr:uid="{00000000-0004-0000-0100-000038000000}"/>
    <hyperlink ref="V59" r:id="rId58" xr:uid="{00000000-0004-0000-0100-000039000000}"/>
    <hyperlink ref="V60" r:id="rId59" xr:uid="{00000000-0004-0000-0100-00003A000000}"/>
    <hyperlink ref="V61" r:id="rId60" xr:uid="{00000000-0004-0000-0100-00003B000000}"/>
    <hyperlink ref="V62" r:id="rId61" xr:uid="{00000000-0004-0000-0100-00003C000000}"/>
    <hyperlink ref="V63" r:id="rId62" xr:uid="{00000000-0004-0000-0100-00003D000000}"/>
    <hyperlink ref="V64" r:id="rId63" xr:uid="{00000000-0004-0000-0100-00003E000000}"/>
    <hyperlink ref="V65" r:id="rId64" xr:uid="{00000000-0004-0000-0100-00003F000000}"/>
    <hyperlink ref="V66" r:id="rId65" xr:uid="{00000000-0004-0000-0100-000040000000}"/>
    <hyperlink ref="V67" r:id="rId66" xr:uid="{00000000-0004-0000-0100-000041000000}"/>
    <hyperlink ref="V68" r:id="rId67" xr:uid="{00000000-0004-0000-0100-000042000000}"/>
    <hyperlink ref="V69" r:id="rId68" xr:uid="{00000000-0004-0000-0100-000043000000}"/>
    <hyperlink ref="V70" r:id="rId69" xr:uid="{00000000-0004-0000-0100-000044000000}"/>
    <hyperlink ref="V71" r:id="rId70" xr:uid="{00000000-0004-0000-0100-000045000000}"/>
    <hyperlink ref="V72" r:id="rId71" xr:uid="{00000000-0004-0000-0100-000046000000}"/>
    <hyperlink ref="V73" r:id="rId72" xr:uid="{00000000-0004-0000-0100-000047000000}"/>
    <hyperlink ref="V74" r:id="rId73" xr:uid="{00000000-0004-0000-0100-000048000000}"/>
    <hyperlink ref="V75" r:id="rId74" xr:uid="{00000000-0004-0000-0100-000049000000}"/>
    <hyperlink ref="V76" r:id="rId75" xr:uid="{00000000-0004-0000-0100-00004A000000}"/>
    <hyperlink ref="V77" r:id="rId76" xr:uid="{00000000-0004-0000-0100-00004B000000}"/>
    <hyperlink ref="V78" r:id="rId77" xr:uid="{00000000-0004-0000-0100-00004C000000}"/>
    <hyperlink ref="V79" r:id="rId78" xr:uid="{00000000-0004-0000-0100-00004D000000}"/>
    <hyperlink ref="V80" r:id="rId79" xr:uid="{00000000-0004-0000-0100-00004E000000}"/>
    <hyperlink ref="V81" r:id="rId80" xr:uid="{00000000-0004-0000-0100-00004F000000}"/>
    <hyperlink ref="V82" r:id="rId81" xr:uid="{00000000-0004-0000-0100-000050000000}"/>
    <hyperlink ref="V83" r:id="rId82" xr:uid="{00000000-0004-0000-0100-000051000000}"/>
    <hyperlink ref="V84" r:id="rId83" xr:uid="{00000000-0004-0000-0100-000052000000}"/>
    <hyperlink ref="V85" r:id="rId84" xr:uid="{00000000-0004-0000-0100-000053000000}"/>
    <hyperlink ref="V86" r:id="rId85" xr:uid="{00000000-0004-0000-0100-000054000000}"/>
    <hyperlink ref="V87" r:id="rId86" xr:uid="{00000000-0004-0000-0100-000055000000}"/>
    <hyperlink ref="V88" r:id="rId87" xr:uid="{00000000-0004-0000-0100-000056000000}"/>
    <hyperlink ref="V89" r:id="rId88" xr:uid="{00000000-0004-0000-0100-000057000000}"/>
    <hyperlink ref="V90" r:id="rId89" xr:uid="{00000000-0004-0000-0100-000058000000}"/>
    <hyperlink ref="V91" r:id="rId90" xr:uid="{00000000-0004-0000-0100-000059000000}"/>
    <hyperlink ref="V92" r:id="rId91" xr:uid="{00000000-0004-0000-0100-00005A000000}"/>
    <hyperlink ref="V93" r:id="rId92" xr:uid="{00000000-0004-0000-0100-00005B000000}"/>
    <hyperlink ref="V94" r:id="rId93" xr:uid="{00000000-0004-0000-0100-00005C000000}"/>
    <hyperlink ref="V95" r:id="rId94" xr:uid="{00000000-0004-0000-0100-00005D000000}"/>
    <hyperlink ref="V96" r:id="rId95" xr:uid="{00000000-0004-0000-0100-00005E000000}"/>
    <hyperlink ref="V97" r:id="rId96" xr:uid="{00000000-0004-0000-0100-00005F000000}"/>
    <hyperlink ref="V98" r:id="rId97" xr:uid="{00000000-0004-0000-0100-000060000000}"/>
    <hyperlink ref="V99" r:id="rId98" xr:uid="{00000000-0004-0000-0100-000061000000}"/>
    <hyperlink ref="V100" r:id="rId99" xr:uid="{00000000-0004-0000-0100-000062000000}"/>
    <hyperlink ref="V101" r:id="rId100" xr:uid="{00000000-0004-0000-0100-000063000000}"/>
    <hyperlink ref="V102" r:id="rId101" xr:uid="{00000000-0004-0000-0100-000064000000}"/>
    <hyperlink ref="V103" r:id="rId102" xr:uid="{00000000-0004-0000-0100-000065000000}"/>
    <hyperlink ref="V104" r:id="rId103" xr:uid="{00000000-0004-0000-0100-000066000000}"/>
    <hyperlink ref="V105" r:id="rId104" xr:uid="{00000000-0004-0000-0100-000067000000}"/>
    <hyperlink ref="V106" r:id="rId105" xr:uid="{00000000-0004-0000-0100-000068000000}"/>
    <hyperlink ref="V107" r:id="rId106" xr:uid="{00000000-0004-0000-0100-000069000000}"/>
    <hyperlink ref="V108" r:id="rId107" xr:uid="{00000000-0004-0000-0100-00006A000000}"/>
    <hyperlink ref="V109" r:id="rId108" xr:uid="{00000000-0004-0000-0100-00006B000000}"/>
    <hyperlink ref="V110" r:id="rId109" xr:uid="{00000000-0004-0000-0100-00006C000000}"/>
    <hyperlink ref="V111" r:id="rId110" xr:uid="{00000000-0004-0000-0100-00006D000000}"/>
    <hyperlink ref="V112" r:id="rId111" xr:uid="{00000000-0004-0000-0100-00006E000000}"/>
    <hyperlink ref="V113" r:id="rId112" xr:uid="{00000000-0004-0000-0100-00006F000000}"/>
    <hyperlink ref="V114" r:id="rId113" xr:uid="{00000000-0004-0000-0100-000070000000}"/>
    <hyperlink ref="V115" r:id="rId114" xr:uid="{00000000-0004-0000-0100-000071000000}"/>
    <hyperlink ref="V116" r:id="rId115" xr:uid="{00000000-0004-0000-0100-000072000000}"/>
    <hyperlink ref="V117" r:id="rId116" xr:uid="{00000000-0004-0000-0100-000073000000}"/>
    <hyperlink ref="V118" r:id="rId117" xr:uid="{00000000-0004-0000-0100-000074000000}"/>
    <hyperlink ref="V119" r:id="rId118" xr:uid="{00000000-0004-0000-0100-000075000000}"/>
    <hyperlink ref="V120" r:id="rId119" xr:uid="{00000000-0004-0000-0100-000076000000}"/>
    <hyperlink ref="V121" r:id="rId120" xr:uid="{00000000-0004-0000-0100-000077000000}"/>
    <hyperlink ref="V122" r:id="rId121" xr:uid="{00000000-0004-0000-0100-000078000000}"/>
    <hyperlink ref="V123" r:id="rId122" xr:uid="{00000000-0004-0000-0100-000079000000}"/>
    <hyperlink ref="V124" r:id="rId123" xr:uid="{00000000-0004-0000-0100-00007A000000}"/>
    <hyperlink ref="V125" r:id="rId124" xr:uid="{00000000-0004-0000-0100-00007B000000}"/>
    <hyperlink ref="V126" r:id="rId125" xr:uid="{00000000-0004-0000-0100-00007C000000}"/>
    <hyperlink ref="V127" r:id="rId126" xr:uid="{00000000-0004-0000-0100-00007D000000}"/>
    <hyperlink ref="V128" r:id="rId127" xr:uid="{00000000-0004-0000-0100-00007E000000}"/>
    <hyperlink ref="V129" r:id="rId128" xr:uid="{00000000-0004-0000-0100-00007F000000}"/>
    <hyperlink ref="V130" r:id="rId129" xr:uid="{00000000-0004-0000-0100-000080000000}"/>
    <hyperlink ref="V131" r:id="rId130" xr:uid="{00000000-0004-0000-0100-000081000000}"/>
    <hyperlink ref="V132" r:id="rId131" xr:uid="{00000000-0004-0000-0100-000082000000}"/>
    <hyperlink ref="V133" r:id="rId132" xr:uid="{00000000-0004-0000-0100-000083000000}"/>
    <hyperlink ref="V134" r:id="rId133" xr:uid="{00000000-0004-0000-0100-000084000000}"/>
    <hyperlink ref="V135" r:id="rId134" xr:uid="{00000000-0004-0000-0100-000085000000}"/>
    <hyperlink ref="V136" r:id="rId135" xr:uid="{00000000-0004-0000-0100-000086000000}"/>
    <hyperlink ref="V137" r:id="rId136" xr:uid="{00000000-0004-0000-0100-000087000000}"/>
    <hyperlink ref="V138" r:id="rId137" xr:uid="{00000000-0004-0000-0100-000088000000}"/>
    <hyperlink ref="V139" r:id="rId138" xr:uid="{00000000-0004-0000-0100-000089000000}"/>
    <hyperlink ref="V140" r:id="rId139" xr:uid="{00000000-0004-0000-0100-00008A000000}"/>
    <hyperlink ref="V141" r:id="rId140" xr:uid="{00000000-0004-0000-0100-00008B000000}"/>
    <hyperlink ref="V142" r:id="rId141" xr:uid="{00000000-0004-0000-0100-00008C000000}"/>
    <hyperlink ref="V143" r:id="rId142" xr:uid="{00000000-0004-0000-0100-00008D000000}"/>
    <hyperlink ref="V144" r:id="rId143" xr:uid="{00000000-0004-0000-0100-00008E000000}"/>
    <hyperlink ref="V145" r:id="rId144" xr:uid="{00000000-0004-0000-0100-00008F000000}"/>
    <hyperlink ref="V146" r:id="rId145" xr:uid="{00000000-0004-0000-0100-000090000000}"/>
    <hyperlink ref="V147" r:id="rId146" xr:uid="{00000000-0004-0000-0100-000091000000}"/>
    <hyperlink ref="V148" r:id="rId147" xr:uid="{00000000-0004-0000-0100-000092000000}"/>
    <hyperlink ref="V149" r:id="rId148" xr:uid="{00000000-0004-0000-0100-000093000000}"/>
    <hyperlink ref="V150" r:id="rId149" xr:uid="{00000000-0004-0000-0100-000094000000}"/>
    <hyperlink ref="V151" r:id="rId150" xr:uid="{00000000-0004-0000-0100-000095000000}"/>
    <hyperlink ref="V152" r:id="rId151" xr:uid="{00000000-0004-0000-0100-000096000000}"/>
    <hyperlink ref="V153" r:id="rId152" xr:uid="{00000000-0004-0000-0100-000097000000}"/>
    <hyperlink ref="V154" r:id="rId153" xr:uid="{00000000-0004-0000-0100-000098000000}"/>
    <hyperlink ref="V155" r:id="rId154" xr:uid="{00000000-0004-0000-0100-000099000000}"/>
    <hyperlink ref="V156" r:id="rId155" xr:uid="{00000000-0004-0000-0100-00009A000000}"/>
    <hyperlink ref="V157" r:id="rId156" xr:uid="{00000000-0004-0000-0100-00009B000000}"/>
    <hyperlink ref="V158" r:id="rId157" xr:uid="{00000000-0004-0000-0100-00009C000000}"/>
    <hyperlink ref="V159" r:id="rId158" xr:uid="{00000000-0004-0000-0100-00009D000000}"/>
    <hyperlink ref="V160" r:id="rId159" xr:uid="{00000000-0004-0000-0100-00009E000000}"/>
    <hyperlink ref="V161" r:id="rId160" xr:uid="{00000000-0004-0000-0100-00009F000000}"/>
    <hyperlink ref="V162" r:id="rId161" xr:uid="{00000000-0004-0000-0100-0000A0000000}"/>
    <hyperlink ref="V163" r:id="rId162" xr:uid="{00000000-0004-0000-0100-0000A1000000}"/>
    <hyperlink ref="V164" r:id="rId163" xr:uid="{00000000-0004-0000-0100-0000A2000000}"/>
    <hyperlink ref="V165" r:id="rId164" xr:uid="{00000000-0004-0000-0100-0000A3000000}"/>
    <hyperlink ref="V166" r:id="rId165" xr:uid="{00000000-0004-0000-0100-0000A4000000}"/>
    <hyperlink ref="V167" r:id="rId166" xr:uid="{00000000-0004-0000-0100-0000A5000000}"/>
    <hyperlink ref="V168" r:id="rId167" xr:uid="{00000000-0004-0000-0100-0000A6000000}"/>
    <hyperlink ref="V169" r:id="rId168" xr:uid="{00000000-0004-0000-0100-0000A7000000}"/>
    <hyperlink ref="V170" r:id="rId169" xr:uid="{00000000-0004-0000-0100-0000A8000000}"/>
    <hyperlink ref="V171" r:id="rId170" xr:uid="{00000000-0004-0000-0100-0000A9000000}"/>
    <hyperlink ref="V172" r:id="rId171" xr:uid="{00000000-0004-0000-0100-0000AA000000}"/>
    <hyperlink ref="V173" r:id="rId172" xr:uid="{00000000-0004-0000-0100-0000AB000000}"/>
    <hyperlink ref="V174" r:id="rId173" xr:uid="{00000000-0004-0000-0100-0000AC000000}"/>
    <hyperlink ref="V175" r:id="rId174" xr:uid="{00000000-0004-0000-0100-0000AD000000}"/>
    <hyperlink ref="V176" r:id="rId175" xr:uid="{00000000-0004-0000-0100-0000AE000000}"/>
    <hyperlink ref="V177" r:id="rId176" xr:uid="{00000000-0004-0000-0100-0000AF000000}"/>
    <hyperlink ref="V178" r:id="rId177" xr:uid="{00000000-0004-0000-0100-0000B0000000}"/>
    <hyperlink ref="V179" r:id="rId178" xr:uid="{00000000-0004-0000-0100-0000B1000000}"/>
    <hyperlink ref="V180" r:id="rId179" xr:uid="{00000000-0004-0000-0100-0000B2000000}"/>
    <hyperlink ref="V181" r:id="rId180" xr:uid="{00000000-0004-0000-0100-0000B3000000}"/>
    <hyperlink ref="V182" r:id="rId181" xr:uid="{00000000-0004-0000-0100-0000B4000000}"/>
    <hyperlink ref="V183" r:id="rId182" xr:uid="{00000000-0004-0000-0100-0000B5000000}"/>
    <hyperlink ref="V184" r:id="rId183" xr:uid="{00000000-0004-0000-0100-0000B6000000}"/>
    <hyperlink ref="V185" r:id="rId184" xr:uid="{00000000-0004-0000-0100-0000B7000000}"/>
    <hyperlink ref="V186" r:id="rId185" xr:uid="{00000000-0004-0000-0100-0000B8000000}"/>
    <hyperlink ref="V187" r:id="rId186" xr:uid="{00000000-0004-0000-0100-0000B9000000}"/>
    <hyperlink ref="V188" r:id="rId187" xr:uid="{00000000-0004-0000-0100-0000BA000000}"/>
    <hyperlink ref="V189" r:id="rId188" xr:uid="{00000000-0004-0000-0100-0000BB000000}"/>
    <hyperlink ref="V190" r:id="rId189" xr:uid="{00000000-0004-0000-0100-0000BC000000}"/>
    <hyperlink ref="V191" r:id="rId190" xr:uid="{00000000-0004-0000-0100-0000BD000000}"/>
    <hyperlink ref="V192" r:id="rId191" xr:uid="{00000000-0004-0000-0100-0000BE000000}"/>
    <hyperlink ref="V193" r:id="rId192" xr:uid="{00000000-0004-0000-0100-0000BF000000}"/>
    <hyperlink ref="V194" r:id="rId193" xr:uid="{00000000-0004-0000-0100-0000C0000000}"/>
    <hyperlink ref="V195" r:id="rId194" xr:uid="{00000000-0004-0000-0100-0000C1000000}"/>
    <hyperlink ref="V196" r:id="rId195" xr:uid="{00000000-0004-0000-0100-0000C2000000}"/>
    <hyperlink ref="V197" r:id="rId196" xr:uid="{00000000-0004-0000-0100-0000C3000000}"/>
    <hyperlink ref="V198" r:id="rId197" xr:uid="{00000000-0004-0000-0100-0000C4000000}"/>
    <hyperlink ref="V199" r:id="rId198" xr:uid="{00000000-0004-0000-0100-0000C5000000}"/>
    <hyperlink ref="V200" r:id="rId199" xr:uid="{00000000-0004-0000-0100-0000C6000000}"/>
    <hyperlink ref="V201" r:id="rId200" xr:uid="{00000000-0004-0000-0100-0000C7000000}"/>
    <hyperlink ref="V202" r:id="rId201" xr:uid="{00000000-0004-0000-0100-0000C8000000}"/>
    <hyperlink ref="V203" r:id="rId202" xr:uid="{00000000-0004-0000-0100-0000C9000000}"/>
    <hyperlink ref="V204" r:id="rId203" xr:uid="{00000000-0004-0000-0100-0000CA000000}"/>
    <hyperlink ref="V205" r:id="rId204" xr:uid="{00000000-0004-0000-0100-0000CB000000}"/>
    <hyperlink ref="V206" r:id="rId205" xr:uid="{00000000-0004-0000-0100-0000CC000000}"/>
    <hyperlink ref="V207" r:id="rId206" xr:uid="{00000000-0004-0000-0100-0000CD000000}"/>
    <hyperlink ref="V208" r:id="rId207" xr:uid="{00000000-0004-0000-0100-0000CE000000}"/>
    <hyperlink ref="V209" r:id="rId208" xr:uid="{00000000-0004-0000-0100-0000CF000000}"/>
    <hyperlink ref="V210" r:id="rId209" xr:uid="{00000000-0004-0000-0100-0000D0000000}"/>
    <hyperlink ref="V211" r:id="rId210" xr:uid="{00000000-0004-0000-0100-0000D1000000}"/>
    <hyperlink ref="V212" r:id="rId211" xr:uid="{00000000-0004-0000-0100-0000D2000000}"/>
    <hyperlink ref="V213" r:id="rId212" xr:uid="{00000000-0004-0000-0100-0000D3000000}"/>
    <hyperlink ref="V214" r:id="rId213" xr:uid="{00000000-0004-0000-0100-0000D4000000}"/>
    <hyperlink ref="V215" r:id="rId214" xr:uid="{00000000-0004-0000-0100-0000D5000000}"/>
    <hyperlink ref="V216" r:id="rId215" xr:uid="{00000000-0004-0000-0100-0000D6000000}"/>
    <hyperlink ref="V217" r:id="rId216" xr:uid="{00000000-0004-0000-0100-0000D7000000}"/>
    <hyperlink ref="V218" r:id="rId217" xr:uid="{00000000-0004-0000-0100-0000D8000000}"/>
    <hyperlink ref="V219" r:id="rId218" xr:uid="{00000000-0004-0000-0100-0000D9000000}"/>
    <hyperlink ref="V220" r:id="rId219" xr:uid="{00000000-0004-0000-0100-0000DA000000}"/>
    <hyperlink ref="V221" r:id="rId220" xr:uid="{00000000-0004-0000-0100-0000DB000000}"/>
    <hyperlink ref="V222" r:id="rId221" xr:uid="{00000000-0004-0000-0100-0000DC000000}"/>
    <hyperlink ref="V223" r:id="rId222" xr:uid="{00000000-0004-0000-0100-0000DD000000}"/>
    <hyperlink ref="V224" r:id="rId223" xr:uid="{00000000-0004-0000-0100-0000DE000000}"/>
    <hyperlink ref="V225" r:id="rId224" xr:uid="{00000000-0004-0000-0100-0000DF000000}"/>
    <hyperlink ref="V226" r:id="rId225" xr:uid="{00000000-0004-0000-0100-0000E0000000}"/>
    <hyperlink ref="V227" r:id="rId226" xr:uid="{00000000-0004-0000-0100-0000E1000000}"/>
    <hyperlink ref="V228" r:id="rId227" xr:uid="{00000000-0004-0000-0100-0000E2000000}"/>
    <hyperlink ref="V229" r:id="rId228" xr:uid="{00000000-0004-0000-0100-0000E3000000}"/>
    <hyperlink ref="V230" r:id="rId229" xr:uid="{00000000-0004-0000-0100-0000E4000000}"/>
    <hyperlink ref="V231" r:id="rId230" xr:uid="{00000000-0004-0000-0100-0000E5000000}"/>
    <hyperlink ref="V232" r:id="rId231" xr:uid="{00000000-0004-0000-0100-0000E6000000}"/>
    <hyperlink ref="V233" r:id="rId232" xr:uid="{00000000-0004-0000-0100-0000E7000000}"/>
    <hyperlink ref="V234" r:id="rId233" xr:uid="{00000000-0004-0000-0100-0000E8000000}"/>
    <hyperlink ref="V235" r:id="rId234" xr:uid="{00000000-0004-0000-0100-0000E9000000}"/>
    <hyperlink ref="V236" r:id="rId235" xr:uid="{00000000-0004-0000-0100-0000EA000000}"/>
    <hyperlink ref="V237" r:id="rId236" xr:uid="{00000000-0004-0000-0100-0000EB000000}"/>
    <hyperlink ref="V238" r:id="rId237" xr:uid="{00000000-0004-0000-0100-0000EC000000}"/>
    <hyperlink ref="V239" r:id="rId238" xr:uid="{00000000-0004-0000-0100-0000ED000000}"/>
    <hyperlink ref="V240" r:id="rId239" xr:uid="{00000000-0004-0000-0100-0000EE000000}"/>
    <hyperlink ref="V241" r:id="rId240" xr:uid="{00000000-0004-0000-0100-0000EF000000}"/>
    <hyperlink ref="V242" r:id="rId241" xr:uid="{00000000-0004-0000-0100-0000F0000000}"/>
    <hyperlink ref="V243" r:id="rId242" xr:uid="{00000000-0004-0000-0100-0000F1000000}"/>
    <hyperlink ref="V244" r:id="rId243" xr:uid="{00000000-0004-0000-0100-0000F2000000}"/>
    <hyperlink ref="V245" r:id="rId244" xr:uid="{00000000-0004-0000-0100-0000F3000000}"/>
    <hyperlink ref="V246" r:id="rId245" xr:uid="{00000000-0004-0000-0100-0000F4000000}"/>
    <hyperlink ref="V247" r:id="rId246" xr:uid="{00000000-0004-0000-0100-0000F5000000}"/>
    <hyperlink ref="V248" r:id="rId247" xr:uid="{00000000-0004-0000-0100-0000F6000000}"/>
    <hyperlink ref="V249" r:id="rId248" xr:uid="{00000000-0004-0000-0100-0000F7000000}"/>
    <hyperlink ref="V250" r:id="rId249" xr:uid="{00000000-0004-0000-0100-0000F8000000}"/>
    <hyperlink ref="V251" r:id="rId250" xr:uid="{00000000-0004-0000-0100-0000F9000000}"/>
    <hyperlink ref="V252" r:id="rId251" xr:uid="{00000000-0004-0000-0100-0000FA000000}"/>
    <hyperlink ref="V253" r:id="rId252" xr:uid="{00000000-0004-0000-0100-0000FB000000}"/>
    <hyperlink ref="V254" r:id="rId253" xr:uid="{00000000-0004-0000-0100-0000FC000000}"/>
    <hyperlink ref="V255" r:id="rId254" xr:uid="{00000000-0004-0000-0100-0000FD000000}"/>
    <hyperlink ref="V256" r:id="rId255" xr:uid="{00000000-0004-0000-0100-0000FE000000}"/>
    <hyperlink ref="V257" r:id="rId256" xr:uid="{00000000-0004-0000-0100-0000FF000000}"/>
    <hyperlink ref="V258" r:id="rId257" xr:uid="{00000000-0004-0000-0100-000000010000}"/>
    <hyperlink ref="V259" r:id="rId258" xr:uid="{00000000-0004-0000-0100-000001010000}"/>
    <hyperlink ref="V260" r:id="rId259" xr:uid="{00000000-0004-0000-0100-000002010000}"/>
    <hyperlink ref="V261" r:id="rId260" xr:uid="{00000000-0004-0000-0100-000003010000}"/>
    <hyperlink ref="V262" r:id="rId261" xr:uid="{00000000-0004-0000-0100-000004010000}"/>
    <hyperlink ref="V263" r:id="rId262" xr:uid="{00000000-0004-0000-0100-000005010000}"/>
    <hyperlink ref="V264" r:id="rId263" xr:uid="{00000000-0004-0000-0100-000006010000}"/>
    <hyperlink ref="V265" r:id="rId264" xr:uid="{00000000-0004-0000-0100-000007010000}"/>
    <hyperlink ref="V266" r:id="rId265" xr:uid="{00000000-0004-0000-0100-000008010000}"/>
    <hyperlink ref="V267" r:id="rId266" xr:uid="{00000000-0004-0000-0100-000009010000}"/>
    <hyperlink ref="V268" r:id="rId267" xr:uid="{00000000-0004-0000-0100-00000A010000}"/>
    <hyperlink ref="V269" r:id="rId268" xr:uid="{00000000-0004-0000-0100-00000B010000}"/>
    <hyperlink ref="V270" r:id="rId269" xr:uid="{00000000-0004-0000-0100-00000C010000}"/>
    <hyperlink ref="V271" r:id="rId270" xr:uid="{00000000-0004-0000-0100-00000D010000}"/>
    <hyperlink ref="V272" r:id="rId271" xr:uid="{00000000-0004-0000-0100-00000E010000}"/>
    <hyperlink ref="V273" r:id="rId272" xr:uid="{00000000-0004-0000-0100-00000F010000}"/>
    <hyperlink ref="V274" r:id="rId273" xr:uid="{00000000-0004-0000-0100-000010010000}"/>
    <hyperlink ref="V275" r:id="rId274" xr:uid="{00000000-0004-0000-0100-000011010000}"/>
    <hyperlink ref="V276" r:id="rId275" xr:uid="{00000000-0004-0000-0100-000012010000}"/>
    <hyperlink ref="V277" r:id="rId276" xr:uid="{00000000-0004-0000-0100-000013010000}"/>
    <hyperlink ref="V278" r:id="rId277" xr:uid="{00000000-0004-0000-0100-000014010000}"/>
    <hyperlink ref="V279" r:id="rId278" xr:uid="{00000000-0004-0000-0100-000015010000}"/>
    <hyperlink ref="V280" r:id="rId279" xr:uid="{00000000-0004-0000-0100-000016010000}"/>
    <hyperlink ref="V281" r:id="rId280" xr:uid="{00000000-0004-0000-0100-000017010000}"/>
    <hyperlink ref="V282" r:id="rId281" xr:uid="{00000000-0004-0000-0100-000018010000}"/>
    <hyperlink ref="V283" r:id="rId282" xr:uid="{00000000-0004-0000-0100-000019010000}"/>
    <hyperlink ref="V284" r:id="rId283" xr:uid="{00000000-0004-0000-0100-00001A010000}"/>
    <hyperlink ref="V285" r:id="rId284" xr:uid="{00000000-0004-0000-0100-00001B010000}"/>
    <hyperlink ref="V286" r:id="rId285" xr:uid="{00000000-0004-0000-0100-00001C010000}"/>
    <hyperlink ref="V287" r:id="rId286" xr:uid="{00000000-0004-0000-0100-00001D010000}"/>
    <hyperlink ref="V288" r:id="rId287" xr:uid="{00000000-0004-0000-0100-00001E010000}"/>
    <hyperlink ref="V289" r:id="rId288" xr:uid="{00000000-0004-0000-0100-00001F010000}"/>
    <hyperlink ref="V290" r:id="rId289" xr:uid="{00000000-0004-0000-0100-000020010000}"/>
    <hyperlink ref="V291" r:id="rId290" xr:uid="{00000000-0004-0000-0100-000021010000}"/>
    <hyperlink ref="V292" r:id="rId291" xr:uid="{00000000-0004-0000-0100-000022010000}"/>
    <hyperlink ref="V293" r:id="rId292" xr:uid="{00000000-0004-0000-0100-000023010000}"/>
    <hyperlink ref="V294" r:id="rId293" xr:uid="{00000000-0004-0000-0100-000024010000}"/>
    <hyperlink ref="V295" r:id="rId294" xr:uid="{00000000-0004-0000-0100-000025010000}"/>
    <hyperlink ref="V296" r:id="rId295" xr:uid="{00000000-0004-0000-0100-000026010000}"/>
    <hyperlink ref="V297" r:id="rId296" xr:uid="{00000000-0004-0000-0100-000027010000}"/>
    <hyperlink ref="V298" r:id="rId297" xr:uid="{00000000-0004-0000-0100-000028010000}"/>
    <hyperlink ref="V299" r:id="rId298" xr:uid="{00000000-0004-0000-0100-000029010000}"/>
    <hyperlink ref="V300" r:id="rId299" xr:uid="{00000000-0004-0000-0100-00002A010000}"/>
    <hyperlink ref="V301" r:id="rId300" xr:uid="{00000000-0004-0000-0100-00002B010000}"/>
    <hyperlink ref="V302" r:id="rId301" xr:uid="{00000000-0004-0000-0100-00002C010000}"/>
    <hyperlink ref="V304" r:id="rId302" xr:uid="{00000000-0004-0000-0100-00002D010000}"/>
    <hyperlink ref="V305" r:id="rId303" xr:uid="{00000000-0004-0000-0100-00002E010000}"/>
    <hyperlink ref="V306" r:id="rId304" xr:uid="{00000000-0004-0000-0100-00002F010000}"/>
    <hyperlink ref="V307" r:id="rId305" xr:uid="{00000000-0004-0000-0100-000030010000}"/>
    <hyperlink ref="V308" r:id="rId306" xr:uid="{00000000-0004-0000-0100-000031010000}"/>
    <hyperlink ref="V309" r:id="rId307" xr:uid="{00000000-0004-0000-0100-000032010000}"/>
    <hyperlink ref="V310" r:id="rId308" xr:uid="{00000000-0004-0000-0100-000033010000}"/>
    <hyperlink ref="V311" r:id="rId309" xr:uid="{00000000-0004-0000-0100-000034010000}"/>
    <hyperlink ref="V312" r:id="rId310" xr:uid="{00000000-0004-0000-0100-000035010000}"/>
    <hyperlink ref="V313" r:id="rId311" xr:uid="{00000000-0004-0000-0100-000036010000}"/>
    <hyperlink ref="V315" r:id="rId312" xr:uid="{00000000-0004-0000-0100-000037010000}"/>
    <hyperlink ref="V316" r:id="rId313" xr:uid="{00000000-0004-0000-0100-000038010000}"/>
    <hyperlink ref="V317" r:id="rId314" xr:uid="{00000000-0004-0000-0100-000039010000}"/>
    <hyperlink ref="V318" r:id="rId315" xr:uid="{00000000-0004-0000-0100-00003A010000}"/>
    <hyperlink ref="V319" r:id="rId316" xr:uid="{00000000-0004-0000-0100-00003B010000}"/>
    <hyperlink ref="V320" r:id="rId317" xr:uid="{00000000-0004-0000-0100-00003C010000}"/>
    <hyperlink ref="V321" r:id="rId318" xr:uid="{00000000-0004-0000-0100-00003D010000}"/>
    <hyperlink ref="V322" r:id="rId319" xr:uid="{00000000-0004-0000-0100-00003E010000}"/>
    <hyperlink ref="V323" r:id="rId320" xr:uid="{00000000-0004-0000-0100-00003F010000}"/>
    <hyperlink ref="V324" r:id="rId321" xr:uid="{00000000-0004-0000-0100-000040010000}"/>
    <hyperlink ref="V325" r:id="rId322" xr:uid="{00000000-0004-0000-0100-000041010000}"/>
    <hyperlink ref="V326" r:id="rId323" xr:uid="{00000000-0004-0000-0100-000042010000}"/>
    <hyperlink ref="V327" r:id="rId324" xr:uid="{00000000-0004-0000-0100-000043010000}"/>
    <hyperlink ref="V328" r:id="rId325" xr:uid="{00000000-0004-0000-0100-000044010000}"/>
    <hyperlink ref="V329" r:id="rId326" xr:uid="{00000000-0004-0000-0100-000045010000}"/>
    <hyperlink ref="V330" r:id="rId327" xr:uid="{00000000-0004-0000-0100-000046010000}"/>
    <hyperlink ref="V331" r:id="rId328" xr:uid="{00000000-0004-0000-0100-000047010000}"/>
    <hyperlink ref="V332" r:id="rId329" xr:uid="{00000000-0004-0000-0100-000048010000}"/>
    <hyperlink ref="V333" r:id="rId330" xr:uid="{00000000-0004-0000-0100-000049010000}"/>
    <hyperlink ref="V334" r:id="rId331" xr:uid="{00000000-0004-0000-0100-00004A010000}"/>
    <hyperlink ref="V335" r:id="rId332" xr:uid="{00000000-0004-0000-0100-00004B010000}"/>
    <hyperlink ref="V336" r:id="rId333" xr:uid="{00000000-0004-0000-0100-00004C010000}"/>
    <hyperlink ref="V337" r:id="rId334" xr:uid="{00000000-0004-0000-0100-00004D010000}"/>
    <hyperlink ref="V338" r:id="rId335" xr:uid="{00000000-0004-0000-0100-00004E010000}"/>
    <hyperlink ref="V339" r:id="rId336" xr:uid="{00000000-0004-0000-0100-00004F010000}"/>
    <hyperlink ref="V340" r:id="rId337" xr:uid="{00000000-0004-0000-0100-000050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JKMF Mastersheet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Shubhangi</cp:lastModifiedBy>
  <dcterms:created xsi:type="dcterms:W3CDTF">2025-09-07T17:10:01Z</dcterms:created>
  <dcterms:modified xsi:type="dcterms:W3CDTF">2025-09-08T03:55:47Z</dcterms:modified>
</cp:coreProperties>
</file>